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ENSprester\Desktop\"/>
    </mc:Choice>
  </mc:AlternateContent>
  <xr:revisionPtr revIDLastSave="0" documentId="13_ncr:1_{B44BAEB0-7DA4-4FA0-A7FF-7157FBB98AAE}" xr6:coauthVersionLast="47" xr6:coauthVersionMax="47" xr10:uidLastSave="{00000000-0000-0000-0000-000000000000}"/>
  <workbookProtection lockStructure="1"/>
  <bookViews>
    <workbookView xWindow="4995" yWindow="225" windowWidth="23745" windowHeight="14370" activeTab="5" xr2:uid="{00000000-000D-0000-FFFF-FFFF00000000}"/>
  </bookViews>
  <sheets>
    <sheet name="Start Here" sheetId="9" r:id="rId1"/>
    <sheet name="Temp Map" sheetId="6" r:id="rId2"/>
    <sheet name="Heat Zone Map" sheetId="8" r:id="rId3"/>
    <sheet name="Quonset House" sheetId="2" r:id="rId4"/>
    <sheet name="Gable House" sheetId="3" r:id="rId5"/>
    <sheet name="Arch house" sheetId="5" r:id="rId6"/>
    <sheet name="Form Data" sheetId="1" state="hidden" r:id="rId7"/>
  </sheets>
  <definedNames>
    <definedName name="_xlnm.Print_Area" localSheetId="5">'Arch house'!$A$1:$N$36</definedName>
    <definedName name="_xlnm.Print_Area" localSheetId="6">'Form Data'!$A$1:$G$40</definedName>
    <definedName name="_xlnm.Print_Area" localSheetId="4">'Gable House'!$A$1:$N$36</definedName>
    <definedName name="_xlnm.Print_Area" localSheetId="2">'Heat Zone Map'!$A$1:$G$40</definedName>
    <definedName name="_xlnm.Print_Area" localSheetId="3">'Quonset House'!$A$1:$N$36</definedName>
    <definedName name="_xlnm.Print_Area" localSheetId="0">'Start Here'!$A$1:$C$30</definedName>
    <definedName name="_xlnm.Print_Area" localSheetId="1">'Temp Map'!$A$1:$G$40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2" l="1"/>
  <c r="F25" i="2"/>
  <c r="F26" i="2"/>
  <c r="F23" i="2"/>
  <c r="F24" i="3"/>
  <c r="F25" i="3"/>
  <c r="F26" i="3"/>
  <c r="F23" i="3"/>
  <c r="F24" i="5"/>
  <c r="F25" i="5"/>
  <c r="F26" i="5"/>
  <c r="F23" i="5"/>
  <c r="F29" i="2" l="1"/>
  <c r="F32" i="5" l="1"/>
  <c r="F31" i="5"/>
  <c r="F30" i="5"/>
  <c r="F29" i="5"/>
  <c r="F20" i="5"/>
  <c r="F19" i="5"/>
  <c r="F18" i="5"/>
  <c r="F32" i="3"/>
  <c r="F31" i="3"/>
  <c r="F30" i="3"/>
  <c r="F29" i="3"/>
  <c r="F20" i="3"/>
  <c r="F19" i="3"/>
  <c r="F18" i="3"/>
  <c r="F32" i="2"/>
  <c r="F31" i="2"/>
  <c r="F30" i="2"/>
  <c r="F20" i="2"/>
  <c r="F19" i="2"/>
  <c r="F18" i="2"/>
  <c r="J25" i="2"/>
  <c r="J23" i="5"/>
  <c r="J24" i="5"/>
  <c r="J25" i="5"/>
  <c r="J26" i="5"/>
  <c r="J23" i="3"/>
  <c r="J24" i="3"/>
  <c r="J25" i="3"/>
  <c r="J26" i="3"/>
  <c r="J23" i="2"/>
  <c r="J24" i="2"/>
  <c r="J26" i="2"/>
  <c r="J27" i="3" l="1"/>
  <c r="J34" i="3" s="1"/>
  <c r="J32" i="5"/>
  <c r="J31" i="3"/>
  <c r="J32" i="3"/>
  <c r="J30" i="3"/>
  <c r="J27" i="5"/>
  <c r="J34" i="5" s="1"/>
  <c r="J31" i="5"/>
  <c r="J30" i="5"/>
  <c r="J32" i="2"/>
  <c r="J33" i="5"/>
  <c r="J30" i="2"/>
  <c r="J33" i="2"/>
  <c r="J27" i="2"/>
  <c r="J34" i="2" s="1"/>
  <c r="J31" i="2"/>
  <c r="J33" i="3"/>
  <c r="J35" i="3" l="1"/>
  <c r="J35" i="5"/>
  <c r="J35" i="2"/>
  <c r="N31" i="3" l="1"/>
  <c r="O31" i="3" s="1"/>
  <c r="N32" i="3"/>
  <c r="O32" i="3" s="1"/>
  <c r="N31" i="2"/>
  <c r="O31" i="2" s="1"/>
  <c r="N33" i="2"/>
  <c r="O33" i="2" s="1"/>
  <c r="N33" i="3"/>
  <c r="O33" i="3" s="1"/>
  <c r="N31" i="5"/>
  <c r="O31" i="5" s="1"/>
  <c r="N33" i="5"/>
  <c r="O33" i="5" s="1"/>
  <c r="N32" i="5"/>
  <c r="O32" i="5" s="1"/>
  <c r="N32" i="2"/>
  <c r="O32" i="2" s="1"/>
</calcChain>
</file>

<file path=xl/sharedStrings.xml><?xml version="1.0" encoding="utf-8"?>
<sst xmlns="http://schemas.openxmlformats.org/spreadsheetml/2006/main" count="244" uniqueCount="125">
  <si>
    <t>Area AB</t>
  </si>
  <si>
    <t>Area C</t>
  </si>
  <si>
    <t>Area D</t>
  </si>
  <si>
    <t>Volume</t>
  </si>
  <si>
    <t>House Data:</t>
  </si>
  <si>
    <t>Area E</t>
  </si>
  <si>
    <t>Combustion / Infiltration Factor</t>
  </si>
  <si>
    <t>Glass, single layer</t>
  </si>
  <si>
    <t>Glass, double layer, 1/4 in. space</t>
  </si>
  <si>
    <t>Single film plastic</t>
  </si>
  <si>
    <t>Double film plastic, inflated</t>
  </si>
  <si>
    <t>Single film plastic over glass</t>
  </si>
  <si>
    <t>Double plastic over glass</t>
  </si>
  <si>
    <t>Corrugated FRP Panels</t>
  </si>
  <si>
    <t>Fiberglass</t>
  </si>
  <si>
    <t>Concrete block, 8 in.</t>
  </si>
  <si>
    <t>Concrete, poured, 4 in.</t>
  </si>
  <si>
    <t>Concrete, poured, 6 in.</t>
  </si>
  <si>
    <t>Concrete, poured 8 in.</t>
  </si>
  <si>
    <t>Concrete block, 4 in.</t>
  </si>
  <si>
    <t xml:space="preserve"> </t>
  </si>
  <si>
    <t>Concrete block, 8 in. + 1 in. polystyrene</t>
  </si>
  <si>
    <t>Concrete block, 8 in. + 1 in. urethane foam</t>
  </si>
  <si>
    <t>Cement asbestos board, plus 1 in. urethane</t>
  </si>
  <si>
    <t>Cement asbestos board</t>
  </si>
  <si>
    <t>(1) Texas Greenhouse Management Handbook</t>
  </si>
  <si>
    <t>(2) NGMA Standards for Heat Loss In Greenhouse Structures</t>
  </si>
  <si>
    <t>Btu/sq ft - Deg F- hr</t>
  </si>
  <si>
    <t>MPH</t>
  </si>
  <si>
    <t>W</t>
  </si>
  <si>
    <t>Air Exchange:</t>
  </si>
  <si>
    <t>New Construction:</t>
  </si>
  <si>
    <t xml:space="preserve">LBW targets a total air exchange of 1.25, infiltration plus </t>
  </si>
  <si>
    <t>Old Construction:</t>
  </si>
  <si>
    <t>LBW targets for a total air exchange of 2.0, infiltration plus</t>
  </si>
  <si>
    <t>combustion for old construction</t>
  </si>
  <si>
    <t>combustion for new construction.</t>
  </si>
  <si>
    <t>In cases of extremely high wind multiply air exchange factor by</t>
  </si>
  <si>
    <t>wind velocity factor W.</t>
  </si>
  <si>
    <t>Wind Velocity Factor (2)</t>
  </si>
  <si>
    <t>Metal Frame and glazing system, 16-24 in. spacing</t>
  </si>
  <si>
    <t>Metal Frame and glazing system, 48 in. spacing</t>
  </si>
  <si>
    <t>Fiberglass on metal frame</t>
  </si>
  <si>
    <t>Film plastic on metal frame</t>
  </si>
  <si>
    <t xml:space="preserve">Film plastic or fiberglass on wood </t>
  </si>
  <si>
    <t>gg</t>
  </si>
  <si>
    <t>Width, W</t>
  </si>
  <si>
    <t>Sidewall Height, H</t>
  </si>
  <si>
    <t>Area A</t>
  </si>
  <si>
    <t>Area B</t>
  </si>
  <si>
    <t>Design Data:</t>
  </si>
  <si>
    <t>AREA CALCULATIONS</t>
  </si>
  <si>
    <t>Area  A</t>
  </si>
  <si>
    <t xml:space="preserve">Volume </t>
  </si>
  <si>
    <t>Gable Height, G</t>
  </si>
  <si>
    <t>HEAT LOSS CALCULATIONS</t>
  </si>
  <si>
    <t xml:space="preserve">Total </t>
  </si>
  <si>
    <t>Length, L</t>
  </si>
  <si>
    <t>Arch Height, G</t>
  </si>
  <si>
    <t>Number of Bays</t>
  </si>
  <si>
    <t>Cement asbestos board, plus 1 in. polystyrene</t>
  </si>
  <si>
    <t>Temperature Map for United States</t>
  </si>
  <si>
    <t>Total Air</t>
  </si>
  <si>
    <t xml:space="preserve">Temp </t>
  </si>
  <si>
    <t>Old Construction</t>
  </si>
  <si>
    <t>New Construction</t>
  </si>
  <si>
    <t>Wind Factor (MPH)</t>
  </si>
  <si>
    <t>Temperature Differential (Deg.)</t>
  </si>
  <si>
    <t>Coverings</t>
  </si>
  <si>
    <t>Material</t>
  </si>
  <si>
    <t>Walls</t>
  </si>
  <si>
    <t>Heat Zone Map for United States</t>
  </si>
  <si>
    <t>House Materials</t>
  </si>
  <si>
    <t>Basic Construction Style</t>
  </si>
  <si>
    <t>Center Height, G</t>
  </si>
  <si>
    <t xml:space="preserve">Heat Transfer Coefficients (1,2)       </t>
  </si>
  <si>
    <t>Construction Style, Coverings (2)</t>
  </si>
  <si>
    <t>Within the selected tab…</t>
  </si>
  <si>
    <r>
      <t xml:space="preserve">5. </t>
    </r>
    <r>
      <rPr>
        <sz val="10"/>
        <rFont val="Arial"/>
        <family val="2"/>
      </rPr>
      <t xml:space="preserve">Select from the drop down either new or old construction for the </t>
    </r>
    <r>
      <rPr>
        <b/>
        <i/>
        <sz val="11"/>
        <rFont val="Arial"/>
        <family val="2"/>
      </rPr>
      <t>Combustion/Infiltration</t>
    </r>
    <r>
      <rPr>
        <sz val="10"/>
        <rFont val="Arial"/>
        <family val="2"/>
      </rPr>
      <t xml:space="preserve"> field</t>
    </r>
    <r>
      <rPr>
        <b/>
        <i/>
        <sz val="11"/>
        <rFont val="Arial"/>
        <family val="2"/>
      </rPr>
      <t>.</t>
    </r>
  </si>
  <si>
    <r>
      <t>3.</t>
    </r>
    <r>
      <rPr>
        <sz val="10"/>
        <rFont val="Arial"/>
        <family val="2"/>
      </rPr>
      <t xml:space="preserve"> Under '</t>
    </r>
    <r>
      <rPr>
        <b/>
        <i/>
        <sz val="11"/>
        <rFont val="Arial"/>
        <family val="2"/>
      </rPr>
      <t>Design Data'</t>
    </r>
    <r>
      <rPr>
        <sz val="11"/>
        <rFont val="Arial"/>
        <family val="2"/>
      </rPr>
      <t xml:space="preserve">, </t>
    </r>
    <r>
      <rPr>
        <sz val="10"/>
        <rFont val="Arial"/>
        <family val="2"/>
      </rPr>
      <t>determine and select from the drop down list the average</t>
    </r>
    <r>
      <rPr>
        <b/>
        <i/>
        <sz val="11"/>
        <rFont val="Arial"/>
        <family val="2"/>
      </rPr>
      <t xml:space="preserve"> Wind Velocity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(based on specific area of country).</t>
    </r>
  </si>
  <si>
    <r>
      <t>7.</t>
    </r>
    <r>
      <rPr>
        <sz val="10"/>
        <rFont val="Arial"/>
        <family val="2"/>
      </rPr>
      <t xml:space="preserve"> Choose appropriate construction type from the drop downs for each section of greenhouse under </t>
    </r>
    <r>
      <rPr>
        <b/>
        <i/>
        <sz val="11"/>
        <rFont val="Arial"/>
        <family val="2"/>
      </rPr>
      <t>Basic</t>
    </r>
    <r>
      <rPr>
        <b/>
        <sz val="10"/>
        <rFont val="Arial"/>
        <family val="2"/>
      </rPr>
      <t xml:space="preserve"> </t>
    </r>
    <r>
      <rPr>
        <b/>
        <i/>
        <sz val="11"/>
        <rFont val="Arial"/>
        <family val="2"/>
      </rPr>
      <t>Construction Style,</t>
    </r>
    <r>
      <rPr>
        <sz val="10"/>
        <rFont val="Arial"/>
        <family val="2"/>
      </rPr>
      <t xml:space="preserve"> based on materials used</t>
    </r>
    <r>
      <rPr>
        <sz val="11"/>
        <rFont val="Arial"/>
        <family val="2"/>
      </rPr>
      <t>.</t>
    </r>
  </si>
  <si>
    <r>
      <t xml:space="preserve">                         </t>
    </r>
    <r>
      <rPr>
        <b/>
        <i/>
        <sz val="15"/>
        <color rgb="FFFF0000"/>
        <rFont val="Arial"/>
        <family val="2"/>
      </rPr>
      <t xml:space="preserve"> Welcome to the Heat Calculation Program!   </t>
    </r>
  </si>
  <si>
    <r>
      <t xml:space="preserve">2. </t>
    </r>
    <r>
      <rPr>
        <sz val="10"/>
        <rFont val="Arial"/>
        <family val="2"/>
      </rPr>
      <t>Fill in specific dimensions under</t>
    </r>
    <r>
      <rPr>
        <b/>
        <sz val="10"/>
        <rFont val="Arial"/>
        <family val="2"/>
      </rPr>
      <t xml:space="preserve"> '</t>
    </r>
    <r>
      <rPr>
        <b/>
        <i/>
        <sz val="11"/>
        <rFont val="Arial"/>
        <family val="2"/>
      </rPr>
      <t>House Data'</t>
    </r>
    <r>
      <rPr>
        <sz val="11"/>
        <rFont val="Arial"/>
        <family val="2"/>
      </rPr>
      <t xml:space="preserve"> (width, height, etc.).</t>
    </r>
  </si>
  <si>
    <r>
      <t>4. Determine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and select from the drop down the</t>
    </r>
    <r>
      <rPr>
        <b/>
        <sz val="10"/>
        <rFont val="Arial"/>
        <family val="2"/>
      </rPr>
      <t xml:space="preserve"> </t>
    </r>
    <r>
      <rPr>
        <b/>
        <i/>
        <sz val="11"/>
        <rFont val="Arial"/>
        <family val="2"/>
      </rPr>
      <t>Temperature Differential,</t>
    </r>
    <r>
      <rPr>
        <sz val="10"/>
        <rFont val="Arial"/>
        <family val="2"/>
      </rPr>
      <t xml:space="preserve"> based on average outside low temperatures and desired interior greenhouse temperature.  For example, if the average outside temperature is 15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F and the interior greenhouse temperature is set at 65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F, the temperature differential will be 50. The Temp Map and Heat Zone Map tabs show average temps for a normal winter</t>
    </r>
  </si>
  <si>
    <r>
      <t xml:space="preserve">6. Choose appropriate building materials from the drop downs for each section of greenhouse under </t>
    </r>
    <r>
      <rPr>
        <b/>
        <i/>
        <sz val="11"/>
        <rFont val="Arial"/>
        <family val="2"/>
      </rPr>
      <t>House Materials</t>
    </r>
    <r>
      <rPr>
        <sz val="10"/>
        <rFont val="Arial"/>
        <family val="2"/>
      </rPr>
      <t xml:space="preserve"> based on materials used in roof and walls of structure.</t>
    </r>
  </si>
  <si>
    <r>
      <t>1.</t>
    </r>
    <r>
      <rPr>
        <sz val="10"/>
        <rFont val="Arial"/>
        <family val="2"/>
      </rPr>
      <t xml:space="preserve"> Determine style of house</t>
    </r>
    <r>
      <rPr>
        <sz val="11"/>
        <rFont val="Arial"/>
        <family val="2"/>
      </rPr>
      <t xml:space="preserve"> (</t>
    </r>
    <r>
      <rPr>
        <b/>
        <sz val="11"/>
        <rFont val="Arial"/>
        <family val="2"/>
      </rPr>
      <t>Quonset, Gable, or Arch</t>
    </r>
    <r>
      <rPr>
        <sz val="11"/>
        <rFont val="Arial"/>
        <family val="2"/>
      </rPr>
      <t>), and click on appropriate tab based on type of house.</t>
    </r>
  </si>
  <si>
    <t>The Form Data tab has all the raw data used within the sheets. Refer to this tab to review if needed.</t>
  </si>
  <si>
    <t>This program is intended to assist you in determining the Btu requirements (and thus number of our heaters)                                                  needed for a specific greenhouse operation. To begin…</t>
  </si>
  <si>
    <t>Qty. Therma Grow 120 req.</t>
  </si>
  <si>
    <t>Qty. Therma Grow 220 req.</t>
  </si>
  <si>
    <t>4mm twin-wall polycarbonate</t>
  </si>
  <si>
    <t>6mm twin-wall polycarbonate</t>
  </si>
  <si>
    <t>8mm twin-wall polycarbonate</t>
  </si>
  <si>
    <t>10mm twin-wall polycarbonate</t>
  </si>
  <si>
    <t>Double pane storm windows</t>
  </si>
  <si>
    <t>Single pane glass, 3mm</t>
  </si>
  <si>
    <t>4 mil polyethylene</t>
  </si>
  <si>
    <t>6 mil polyethylene</t>
  </si>
  <si>
    <t>6 mil poly double layer, inflated</t>
  </si>
  <si>
    <t>Qty. Bloom 400 req.</t>
  </si>
  <si>
    <t>Customer:</t>
  </si>
  <si>
    <t>Name</t>
  </si>
  <si>
    <t xml:space="preserve">Customer: </t>
  </si>
  <si>
    <t>https://ngma.com/wp-content/uploads/2018/05/Heatloss2010.pdf</t>
  </si>
  <si>
    <t>https://ngma.com/wp-content/uploads/2018/05/HeatSystem2010.pdf</t>
  </si>
  <si>
    <t>5mm Solexx panels</t>
  </si>
  <si>
    <t>3.5mm Solexx panels</t>
  </si>
  <si>
    <t>If you need help, have questions, or find data is missing from this program, please contact our Technical Support Department at 608-779-6101.</t>
  </si>
  <si>
    <r>
      <t xml:space="preserve">8. The spreadsheet will automatically calculate area, heat loss and the recommended quantity of </t>
    </r>
    <r>
      <rPr>
        <b/>
        <i/>
        <sz val="11"/>
        <rFont val="Arial"/>
        <family val="2"/>
      </rPr>
      <t>Therma Grow® 120, 220, or Bloom® 400</t>
    </r>
    <r>
      <rPr>
        <sz val="11"/>
        <rFont val="Arial"/>
        <family val="2"/>
      </rPr>
      <t xml:space="preserve"> unit heaters required.</t>
    </r>
  </si>
  <si>
    <t>Qty. Req</t>
  </si>
  <si>
    <t xml:space="preserve">Therma Grow 220 </t>
  </si>
  <si>
    <t>Therma Grow 120</t>
  </si>
  <si>
    <t>Bloom 400</t>
  </si>
  <si>
    <t>Quonset Type House - Heating Needs &amp; CO2 generation</t>
  </si>
  <si>
    <t>QTY. Req</t>
  </si>
  <si>
    <t>Qty. Req.</t>
  </si>
  <si>
    <t>Fuel Source</t>
  </si>
  <si>
    <t>Gable Type Houses - Heating Needs &amp; CO2 Generation</t>
  </si>
  <si>
    <t>Arch Type Houses - Heating Needs &amp; CO2 Generation</t>
  </si>
  <si>
    <t>Natural Gas</t>
  </si>
  <si>
    <t>Mins of runtime to add 1000 PPM Co2 (per ACH)*</t>
  </si>
  <si>
    <t>* ACH = Air changes Per Hour</t>
  </si>
  <si>
    <t>Mins of runtime to add 1000 PPM Co2              (per ACH)*</t>
  </si>
  <si>
    <t>* ACH = Air changes per hour</t>
  </si>
  <si>
    <t>Mins of runtime per heater to add 1000 PPM Co2               (per ACH)*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</si>
</sst>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3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i/>
      <sz val="16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sz val="10"/>
      <color theme="0"/>
      <name val="Arial"/>
      <family val="2"/>
    </font>
    <font>
      <b/>
      <sz val="10"/>
      <color theme="6" tint="-0.249977111117893"/>
      <name val="Arial"/>
      <family val="2"/>
    </font>
    <font>
      <b/>
      <sz val="9"/>
      <color theme="6" tint="-0.249977111117893"/>
      <name val="Arial"/>
      <family val="2"/>
    </font>
    <font>
      <b/>
      <sz val="8"/>
      <color theme="6" tint="-0.249977111117893"/>
      <name val="Arial"/>
      <family val="2"/>
    </font>
    <font>
      <sz val="10"/>
      <color theme="5" tint="-0.249977111117893"/>
      <name val="Arial"/>
      <family val="2"/>
    </font>
    <font>
      <b/>
      <sz val="10"/>
      <color theme="5" tint="-0.249977111117893"/>
      <name val="Arial"/>
      <family val="2"/>
    </font>
    <font>
      <i/>
      <u/>
      <sz val="10"/>
      <name val="Arial"/>
      <family val="2"/>
    </font>
    <font>
      <b/>
      <sz val="10"/>
      <color rgb="FFFF9900"/>
      <name val="Arial"/>
      <family val="2"/>
    </font>
    <font>
      <b/>
      <sz val="9"/>
      <color rgb="FFFF9900"/>
      <name val="Arial"/>
      <family val="2"/>
    </font>
    <font>
      <sz val="10"/>
      <color rgb="FFFF9900"/>
      <name val="Arial"/>
      <family val="2"/>
    </font>
    <font>
      <b/>
      <sz val="8"/>
      <color rgb="FFFF9900"/>
      <name val="Arial"/>
      <family val="2"/>
    </font>
    <font>
      <b/>
      <sz val="10"/>
      <color rgb="FF7030A0"/>
      <name val="Arial"/>
      <family val="2"/>
    </font>
    <font>
      <b/>
      <sz val="9"/>
      <color rgb="FF7030A0"/>
      <name val="Arial"/>
      <family val="2"/>
    </font>
    <font>
      <sz val="10"/>
      <color rgb="FF7030A0"/>
      <name val="Arial"/>
      <family val="2"/>
    </font>
    <font>
      <b/>
      <sz val="8"/>
      <color rgb="FF7030A0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vertAlign val="superscript"/>
      <sz val="10"/>
      <name val="Arial"/>
      <family val="2"/>
    </font>
    <font>
      <b/>
      <i/>
      <sz val="16"/>
      <color rgb="FFFF0000"/>
      <name val="Arial"/>
      <family val="2"/>
    </font>
    <font>
      <b/>
      <i/>
      <sz val="15"/>
      <color rgb="FFFF0000"/>
      <name val="Arial"/>
      <family val="2"/>
    </font>
    <font>
      <i/>
      <sz val="8"/>
      <color theme="6" tint="-0.499984740745262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117">
    <xf numFmtId="0" fontId="0" fillId="0" borderId="0" xfId="0"/>
    <xf numFmtId="0" fontId="5" fillId="2" borderId="0" xfId="0" applyFont="1" applyFill="1"/>
    <xf numFmtId="0" fontId="0" fillId="2" borderId="0" xfId="0" applyFill="1"/>
    <xf numFmtId="0" fontId="2" fillId="2" borderId="0" xfId="0" applyFont="1" applyFill="1"/>
    <xf numFmtId="2" fontId="0" fillId="2" borderId="0" xfId="0" applyNumberFormat="1" applyFill="1"/>
    <xf numFmtId="0" fontId="6" fillId="2" borderId="0" xfId="0" applyFont="1" applyFill="1"/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3" borderId="0" xfId="0" applyFill="1"/>
    <xf numFmtId="0" fontId="8" fillId="2" borderId="0" xfId="0" applyFont="1" applyFill="1"/>
    <xf numFmtId="1" fontId="0" fillId="2" borderId="0" xfId="0" applyNumberFormat="1" applyFill="1"/>
    <xf numFmtId="2" fontId="0" fillId="2" borderId="0" xfId="0" applyNumberFormat="1" applyFill="1" applyProtection="1">
      <protection locked="0"/>
    </xf>
    <xf numFmtId="0" fontId="0" fillId="4" borderId="0" xfId="0" applyFill="1"/>
    <xf numFmtId="0" fontId="4" fillId="2" borderId="0" xfId="0" applyFont="1" applyFill="1"/>
    <xf numFmtId="0" fontId="3" fillId="2" borderId="0" xfId="0" applyFont="1" applyFill="1"/>
    <xf numFmtId="0" fontId="7" fillId="2" borderId="0" xfId="0" applyFont="1" applyFill="1"/>
    <xf numFmtId="164" fontId="9" fillId="2" borderId="0" xfId="1" applyNumberFormat="1" applyFont="1" applyFill="1"/>
    <xf numFmtId="164" fontId="9" fillId="4" borderId="0" xfId="1" applyNumberFormat="1" applyFont="1" applyFill="1"/>
    <xf numFmtId="37" fontId="9" fillId="2" borderId="0" xfId="0" applyNumberFormat="1" applyFont="1" applyFill="1" applyAlignment="1">
      <alignment horizontal="center"/>
    </xf>
    <xf numFmtId="0" fontId="7" fillId="3" borderId="0" xfId="0" applyFont="1" applyFill="1"/>
    <xf numFmtId="0" fontId="7" fillId="2" borderId="0" xfId="0" applyFont="1" applyFill="1" applyAlignment="1">
      <alignment horizontal="right"/>
    </xf>
    <xf numFmtId="2" fontId="11" fillId="2" borderId="0" xfId="0" applyNumberFormat="1" applyFont="1" applyFill="1" applyProtection="1">
      <protection locked="0"/>
    </xf>
    <xf numFmtId="1" fontId="11" fillId="2" borderId="0" xfId="0" applyNumberFormat="1" applyFont="1" applyFill="1" applyProtection="1">
      <protection locked="0"/>
    </xf>
    <xf numFmtId="2" fontId="11" fillId="2" borderId="0" xfId="0" applyNumberFormat="1" applyFont="1" applyFill="1"/>
    <xf numFmtId="2" fontId="11" fillId="5" borderId="0" xfId="0" applyNumberFormat="1" applyFont="1" applyFill="1" applyProtection="1">
      <protection locked="0"/>
    </xf>
    <xf numFmtId="2" fontId="0" fillId="2" borderId="0" xfId="0" applyNumberFormat="1" applyFill="1" applyAlignment="1">
      <alignment horizontal="center"/>
    </xf>
    <xf numFmtId="2" fontId="0" fillId="2" borderId="0" xfId="0" applyNumberFormat="1" applyFill="1" applyAlignment="1" applyProtection="1">
      <alignment horizontal="center"/>
      <protection locked="0"/>
    </xf>
    <xf numFmtId="0" fontId="0" fillId="5" borderId="0" xfId="0" applyFill="1"/>
    <xf numFmtId="0" fontId="12" fillId="6" borderId="0" xfId="0" applyFont="1" applyFill="1" applyAlignment="1" applyProtection="1">
      <alignment horizontal="center"/>
      <protection locked="0"/>
    </xf>
    <xf numFmtId="0" fontId="13" fillId="6" borderId="0" xfId="0" applyFont="1" applyFill="1" applyAlignment="1" applyProtection="1">
      <alignment horizontal="center"/>
      <protection locked="0"/>
    </xf>
    <xf numFmtId="0" fontId="14" fillId="6" borderId="0" xfId="0" applyFont="1" applyFill="1" applyAlignment="1" applyProtection="1">
      <alignment horizontal="right" wrapText="1"/>
      <protection locked="0"/>
    </xf>
    <xf numFmtId="0" fontId="15" fillId="2" borderId="0" xfId="0" applyFont="1" applyFill="1"/>
    <xf numFmtId="2" fontId="16" fillId="5" borderId="0" xfId="0" applyNumberFormat="1" applyFont="1" applyFill="1" applyAlignment="1" applyProtection="1">
      <alignment horizontal="right" indent="5"/>
      <protection locked="0"/>
    </xf>
    <xf numFmtId="1" fontId="16" fillId="5" borderId="0" xfId="0" applyNumberFormat="1" applyFont="1" applyFill="1" applyAlignment="1" applyProtection="1">
      <alignment horizontal="center"/>
      <protection locked="0"/>
    </xf>
    <xf numFmtId="0" fontId="17" fillId="2" borderId="0" xfId="0" applyFont="1" applyFill="1"/>
    <xf numFmtId="0" fontId="0" fillId="2" borderId="0" xfId="0" applyFill="1" applyAlignment="1">
      <alignment horizontal="left" indent="1"/>
    </xf>
    <xf numFmtId="0" fontId="18" fillId="6" borderId="0" xfId="0" applyFont="1" applyFill="1" applyAlignment="1" applyProtection="1">
      <alignment horizontal="center"/>
      <protection locked="0"/>
    </xf>
    <xf numFmtId="0" fontId="19" fillId="6" borderId="0" xfId="0" applyFont="1" applyFill="1" applyAlignment="1" applyProtection="1">
      <alignment horizontal="center"/>
      <protection locked="0"/>
    </xf>
    <xf numFmtId="0" fontId="20" fillId="2" borderId="0" xfId="0" applyFont="1" applyFill="1"/>
    <xf numFmtId="0" fontId="21" fillId="6" borderId="0" xfId="0" applyFont="1" applyFill="1" applyAlignment="1" applyProtection="1">
      <alignment horizontal="right" wrapText="1"/>
      <protection locked="0"/>
    </xf>
    <xf numFmtId="0" fontId="22" fillId="6" borderId="0" xfId="0" applyFont="1" applyFill="1" applyAlignment="1" applyProtection="1">
      <alignment horizontal="center"/>
      <protection locked="0"/>
    </xf>
    <xf numFmtId="0" fontId="23" fillId="6" borderId="0" xfId="0" applyFont="1" applyFill="1" applyAlignment="1" applyProtection="1">
      <alignment horizontal="center"/>
      <protection locked="0"/>
    </xf>
    <xf numFmtId="0" fontId="24" fillId="2" borderId="0" xfId="0" applyFont="1" applyFill="1"/>
    <xf numFmtId="0" fontId="25" fillId="6" borderId="0" xfId="0" applyFont="1" applyFill="1" applyAlignment="1" applyProtection="1">
      <alignment horizontal="right" wrapText="1"/>
      <protection locked="0"/>
    </xf>
    <xf numFmtId="0" fontId="0" fillId="7" borderId="2" xfId="0" applyFill="1" applyBorder="1"/>
    <xf numFmtId="0" fontId="0" fillId="7" borderId="5" xfId="0" applyFill="1" applyBorder="1"/>
    <xf numFmtId="0" fontId="0" fillId="8" borderId="2" xfId="0" applyFill="1" applyBorder="1"/>
    <xf numFmtId="41" fontId="10" fillId="8" borderId="3" xfId="0" applyNumberFormat="1" applyFont="1" applyFill="1" applyBorder="1"/>
    <xf numFmtId="0" fontId="0" fillId="8" borderId="5" xfId="0" applyFill="1" applyBorder="1"/>
    <xf numFmtId="41" fontId="10" fillId="8" borderId="6" xfId="0" applyNumberFormat="1" applyFont="1" applyFill="1" applyBorder="1"/>
    <xf numFmtId="0" fontId="31" fillId="2" borderId="0" xfId="0" applyFont="1" applyFill="1" applyAlignment="1">
      <alignment horizontal="left"/>
    </xf>
    <xf numFmtId="0" fontId="26" fillId="2" borderId="0" xfId="0" applyFont="1" applyFill="1" applyAlignment="1">
      <alignment horizontal="left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17" fillId="2" borderId="0" xfId="0" applyFont="1" applyFill="1" applyAlignment="1">
      <alignment vertical="top"/>
    </xf>
    <xf numFmtId="0" fontId="7" fillId="2" borderId="0" xfId="0" applyFont="1" applyFill="1" applyAlignment="1">
      <alignment vertical="top"/>
    </xf>
    <xf numFmtId="2" fontId="0" fillId="2" borderId="0" xfId="0" applyNumberForma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0" fillId="2" borderId="0" xfId="0" applyFill="1" applyAlignment="1">
      <alignment horizontal="left" vertical="top"/>
    </xf>
    <xf numFmtId="0" fontId="26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 wrapText="1"/>
    </xf>
    <xf numFmtId="0" fontId="33" fillId="7" borderId="4" xfId="0" applyFont="1" applyFill="1" applyBorder="1"/>
    <xf numFmtId="0" fontId="33" fillId="7" borderId="1" xfId="0" applyFont="1" applyFill="1" applyBorder="1"/>
    <xf numFmtId="0" fontId="33" fillId="8" borderId="4" xfId="0" applyFont="1" applyFill="1" applyBorder="1"/>
    <xf numFmtId="0" fontId="33" fillId="8" borderId="1" xfId="0" applyFont="1" applyFill="1" applyBorder="1"/>
    <xf numFmtId="0" fontId="33" fillId="9" borderId="4" xfId="0" applyFont="1" applyFill="1" applyBorder="1"/>
    <xf numFmtId="0" fontId="33" fillId="9" borderId="1" xfId="0" applyFont="1" applyFill="1" applyBorder="1"/>
    <xf numFmtId="1" fontId="11" fillId="2" borderId="0" xfId="0" applyNumberFormat="1" applyFont="1" applyFill="1"/>
    <xf numFmtId="2" fontId="11" fillId="5" borderId="0" xfId="0" applyNumberFormat="1" applyFont="1" applyFill="1"/>
    <xf numFmtId="0" fontId="1" fillId="2" borderId="0" xfId="0" applyFont="1" applyFill="1"/>
    <xf numFmtId="2" fontId="0" fillId="0" borderId="0" xfId="0" applyNumberFormat="1"/>
    <xf numFmtId="0" fontId="1" fillId="0" borderId="0" xfId="0" applyFont="1"/>
    <xf numFmtId="0" fontId="33" fillId="9" borderId="7" xfId="0" applyFont="1" applyFill="1" applyBorder="1"/>
    <xf numFmtId="0" fontId="33" fillId="7" borderId="7" xfId="0" applyFont="1" applyFill="1" applyBorder="1"/>
    <xf numFmtId="0" fontId="33" fillId="8" borderId="7" xfId="0" applyFont="1" applyFill="1" applyBorder="1"/>
    <xf numFmtId="41" fontId="10" fillId="8" borderId="8" xfId="0" applyNumberFormat="1" applyFont="1" applyFill="1" applyBorder="1"/>
    <xf numFmtId="0" fontId="4" fillId="2" borderId="0" xfId="0" applyFont="1" applyFill="1" applyAlignment="1">
      <alignment horizontal="left"/>
    </xf>
    <xf numFmtId="41" fontId="10" fillId="7" borderId="3" xfId="0" applyNumberFormat="1" applyFont="1" applyFill="1" applyBorder="1" applyAlignment="1">
      <alignment vertical="center"/>
    </xf>
    <xf numFmtId="41" fontId="10" fillId="7" borderId="8" xfId="0" applyNumberFormat="1" applyFont="1" applyFill="1" applyBorder="1"/>
    <xf numFmtId="41" fontId="10" fillId="7" borderId="6" xfId="0" applyNumberFormat="1" applyFont="1" applyFill="1" applyBorder="1"/>
    <xf numFmtId="0" fontId="0" fillId="3" borderId="0" xfId="0" applyFill="1" applyAlignment="1">
      <alignment wrapText="1"/>
    </xf>
    <xf numFmtId="0" fontId="0" fillId="8" borderId="0" xfId="0" applyFill="1"/>
    <xf numFmtId="0" fontId="36" fillId="5" borderId="0" xfId="0" applyFont="1" applyFill="1" applyAlignment="1">
      <alignment horizontal="center" vertical="top" wrapText="1"/>
    </xf>
    <xf numFmtId="0" fontId="33" fillId="9" borderId="0" xfId="0" applyFont="1" applyFill="1"/>
    <xf numFmtId="0" fontId="33" fillId="9" borderId="2" xfId="0" applyFont="1" applyFill="1" applyBorder="1"/>
    <xf numFmtId="0" fontId="33" fillId="9" borderId="5" xfId="0" applyFont="1" applyFill="1" applyBorder="1"/>
    <xf numFmtId="41" fontId="10" fillId="8" borderId="11" xfId="0" applyNumberFormat="1" applyFont="1" applyFill="1" applyBorder="1"/>
    <xf numFmtId="41" fontId="10" fillId="8" borderId="10" xfId="0" applyNumberFormat="1" applyFont="1" applyFill="1" applyBorder="1"/>
    <xf numFmtId="41" fontId="10" fillId="8" borderId="9" xfId="0" applyNumberFormat="1" applyFont="1" applyFill="1" applyBorder="1"/>
    <xf numFmtId="41" fontId="10" fillId="7" borderId="11" xfId="0" applyNumberFormat="1" applyFont="1" applyFill="1" applyBorder="1"/>
    <xf numFmtId="41" fontId="10" fillId="7" borderId="10" xfId="0" applyNumberFormat="1" applyFont="1" applyFill="1" applyBorder="1"/>
    <xf numFmtId="41" fontId="10" fillId="7" borderId="9" xfId="0" applyNumberFormat="1" applyFont="1" applyFill="1" applyBorder="1"/>
    <xf numFmtId="0" fontId="0" fillId="7" borderId="0" xfId="0" applyFill="1"/>
    <xf numFmtId="0" fontId="33" fillId="7" borderId="0" xfId="0" applyFont="1" applyFill="1"/>
    <xf numFmtId="0" fontId="33" fillId="8" borderId="2" xfId="0" applyFont="1" applyFill="1" applyBorder="1"/>
    <xf numFmtId="165" fontId="33" fillId="9" borderId="11" xfId="0" applyNumberFormat="1" applyFont="1" applyFill="1" applyBorder="1"/>
    <xf numFmtId="165" fontId="33" fillId="9" borderId="3" xfId="0" applyNumberFormat="1" applyFont="1" applyFill="1" applyBorder="1"/>
    <xf numFmtId="165" fontId="33" fillId="9" borderId="10" xfId="0" applyNumberFormat="1" applyFont="1" applyFill="1" applyBorder="1"/>
    <xf numFmtId="165" fontId="33" fillId="9" borderId="8" xfId="0" applyNumberFormat="1" applyFont="1" applyFill="1" applyBorder="1"/>
    <xf numFmtId="165" fontId="33" fillId="9" borderId="9" xfId="0" applyNumberFormat="1" applyFont="1" applyFill="1" applyBorder="1"/>
    <xf numFmtId="165" fontId="33" fillId="9" borderId="6" xfId="0" applyNumberFormat="1" applyFont="1" applyFill="1" applyBorder="1"/>
    <xf numFmtId="0" fontId="34" fillId="6" borderId="0" xfId="0" applyFont="1" applyFill="1" applyAlignment="1" applyProtection="1">
      <alignment horizontal="left"/>
      <protection locked="0"/>
    </xf>
    <xf numFmtId="0" fontId="33" fillId="7" borderId="13" xfId="0" applyFont="1" applyFill="1" applyBorder="1" applyAlignment="1">
      <alignment horizontal="center" vertical="center" wrapText="1"/>
    </xf>
    <xf numFmtId="0" fontId="33" fillId="7" borderId="10" xfId="0" applyFont="1" applyFill="1" applyBorder="1" applyAlignment="1">
      <alignment horizontal="center" vertical="center" wrapText="1"/>
    </xf>
    <xf numFmtId="0" fontId="33" fillId="7" borderId="12" xfId="0" applyFont="1" applyFill="1" applyBorder="1" applyAlignment="1">
      <alignment horizontal="center" vertical="center" wrapText="1"/>
    </xf>
    <xf numFmtId="0" fontId="33" fillId="7" borderId="14" xfId="0" applyFont="1" applyFill="1" applyBorder="1" applyAlignment="1">
      <alignment horizontal="center" vertical="center" wrapText="1"/>
    </xf>
    <xf numFmtId="0" fontId="33" fillId="8" borderId="13" xfId="0" applyFont="1" applyFill="1" applyBorder="1" applyAlignment="1">
      <alignment horizontal="center" vertical="center" wrapText="1"/>
    </xf>
    <xf numFmtId="0" fontId="33" fillId="8" borderId="10" xfId="0" applyFont="1" applyFill="1" applyBorder="1" applyAlignment="1">
      <alignment horizontal="center" vertical="center" wrapText="1"/>
    </xf>
    <xf numFmtId="0" fontId="33" fillId="8" borderId="12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/>
    </xf>
    <xf numFmtId="0" fontId="33" fillId="9" borderId="0" xfId="0" applyFont="1" applyFill="1" applyAlignment="1">
      <alignment horizontal="center" vertical="center" wrapText="1"/>
    </xf>
    <xf numFmtId="0" fontId="33" fillId="9" borderId="5" xfId="0" applyFont="1" applyFill="1" applyBorder="1" applyAlignment="1">
      <alignment horizontal="center" vertical="center" wrapText="1"/>
    </xf>
    <xf numFmtId="0" fontId="33" fillId="9" borderId="0" xfId="0" applyFont="1" applyFill="1" applyAlignment="1">
      <alignment horizontal="center" vertical="center"/>
    </xf>
    <xf numFmtId="0" fontId="33" fillId="9" borderId="5" xfId="0" applyFont="1" applyFill="1" applyBorder="1" applyAlignment="1">
      <alignment horizontal="center" vertical="center"/>
    </xf>
    <xf numFmtId="0" fontId="35" fillId="0" borderId="0" xfId="2" applyAlignment="1" applyProtection="1">
      <alignment horizontal="left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FFCC66"/>
      <color rgb="FFFFCC00"/>
      <color rgb="FFFF9900"/>
      <color rgb="FFF2B2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gi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1</xdr:row>
      <xdr:rowOff>0</xdr:rowOff>
    </xdr:from>
    <xdr:to>
      <xdr:col>1</xdr:col>
      <xdr:colOff>1428750</xdr:colOff>
      <xdr:row>3</xdr:row>
      <xdr:rowOff>190500</xdr:rowOff>
    </xdr:to>
    <xdr:pic>
      <xdr:nvPicPr>
        <xdr:cNvPr id="5" name="Picture 18" descr="P:\My Documents\Mkt Work\logos\LB White\LBWnew281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5" y="161925"/>
          <a:ext cx="1457325" cy="6096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5683250</xdr:colOff>
      <xdr:row>0</xdr:row>
      <xdr:rowOff>79375</xdr:rowOff>
    </xdr:from>
    <xdr:to>
      <xdr:col>1</xdr:col>
      <xdr:colOff>6843710</xdr:colOff>
      <xdr:row>6</xdr:row>
      <xdr:rowOff>1713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0625" y="79375"/>
          <a:ext cx="1160460" cy="106533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6653211</xdr:colOff>
      <xdr:row>3</xdr:row>
      <xdr:rowOff>157275</xdr:rowOff>
    </xdr:from>
    <xdr:to>
      <xdr:col>2</xdr:col>
      <xdr:colOff>358773</xdr:colOff>
      <xdr:row>7</xdr:row>
      <xdr:rowOff>133620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0586" y="728775"/>
          <a:ext cx="1325562" cy="87328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142875</xdr:rowOff>
    </xdr:from>
    <xdr:to>
      <xdr:col>1</xdr:col>
      <xdr:colOff>1457325</xdr:colOff>
      <xdr:row>4</xdr:row>
      <xdr:rowOff>95250</xdr:rowOff>
    </xdr:to>
    <xdr:pic>
      <xdr:nvPicPr>
        <xdr:cNvPr id="5121" name="Picture 1" descr="P:\My Documents\Mkt Work\logos\LB White\LBWnew281.jpg">
          <a:extLst>
            <a:ext uri="{FF2B5EF4-FFF2-40B4-BE49-F238E27FC236}">
              <a16:creationId xmlns:a16="http://schemas.microsoft.com/office/drawing/2014/main" id="{00000000-0008-0000-01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0075" y="142875"/>
          <a:ext cx="1447800" cy="609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247650</xdr:colOff>
      <xdr:row>4</xdr:row>
      <xdr:rowOff>158749</xdr:rowOff>
    </xdr:from>
    <xdr:to>
      <xdr:col>6</xdr:col>
      <xdr:colOff>2084332</xdr:colOff>
      <xdr:row>38</xdr:row>
      <xdr:rowOff>85724</xdr:rowOff>
    </xdr:to>
    <xdr:pic>
      <xdr:nvPicPr>
        <xdr:cNvPr id="5122" name="Picture 2" descr="P:\My Documents\Mkt Work\Mkt Research\Greenhouse\training info\Greenhouse Heat map 1.jpg">
          <a:extLst>
            <a:ext uri="{FF2B5EF4-FFF2-40B4-BE49-F238E27FC236}">
              <a16:creationId xmlns:a16="http://schemas.microsoft.com/office/drawing/2014/main" id="{00000000-0008-0000-01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15974"/>
          <a:ext cx="8237482" cy="52419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29585</xdr:colOff>
      <xdr:row>0</xdr:row>
      <xdr:rowOff>159471</xdr:rowOff>
    </xdr:from>
    <xdr:to>
      <xdr:col>1</xdr:col>
      <xdr:colOff>1475653</xdr:colOff>
      <xdr:row>4</xdr:row>
      <xdr:rowOff>125412</xdr:rowOff>
    </xdr:to>
    <xdr:pic>
      <xdr:nvPicPr>
        <xdr:cNvPr id="4" name="Picture 1" descr="P:\My Documents\Mkt Work\logos\LB White\LBWnew281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8403" y="159471"/>
          <a:ext cx="1446068" cy="63269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342900</xdr:colOff>
      <xdr:row>4</xdr:row>
      <xdr:rowOff>180975</xdr:rowOff>
    </xdr:from>
    <xdr:to>
      <xdr:col>6</xdr:col>
      <xdr:colOff>1762125</xdr:colOff>
      <xdr:row>39</xdr:row>
      <xdr:rowOff>57151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838200"/>
          <a:ext cx="7229475" cy="536257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3</xdr:col>
      <xdr:colOff>38100</xdr:colOff>
      <xdr:row>4</xdr:row>
      <xdr:rowOff>38100</xdr:rowOff>
    </xdr:to>
    <xdr:pic>
      <xdr:nvPicPr>
        <xdr:cNvPr id="2054" name="Picture 6" descr="P:\My Documents\Mkt Work\logos\LB White\LBWnew281.jpg">
          <a:extLst>
            <a:ext uri="{FF2B5EF4-FFF2-40B4-BE49-F238E27FC236}">
              <a16:creationId xmlns:a16="http://schemas.microsoft.com/office/drawing/2014/main" id="{00000000-0008-0000-03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0075" y="180975"/>
          <a:ext cx="1447800" cy="600075"/>
        </a:xfrm>
        <a:prstGeom prst="rect">
          <a:avLst/>
        </a:prstGeom>
        <a:noFill/>
      </xdr:spPr>
    </xdr:pic>
    <xdr:clientData/>
  </xdr:twoCellAnchor>
  <xdr:twoCellAnchor>
    <xdr:from>
      <xdr:col>4</xdr:col>
      <xdr:colOff>1200150</xdr:colOff>
      <xdr:row>7</xdr:row>
      <xdr:rowOff>123825</xdr:rowOff>
    </xdr:from>
    <xdr:to>
      <xdr:col>4</xdr:col>
      <xdr:colOff>1438275</xdr:colOff>
      <xdr:row>8</xdr:row>
      <xdr:rowOff>95250</xdr:rowOff>
    </xdr:to>
    <xdr:sp macro="" textlink="">
      <xdr:nvSpPr>
        <xdr:cNvPr id="2055" name="Line 7">
          <a:extLst>
            <a:ext uri="{FF2B5EF4-FFF2-40B4-BE49-F238E27FC236}">
              <a16:creationId xmlns:a16="http://schemas.microsoft.com/office/drawing/2014/main" id="{00000000-0008-0000-0300-000007080000}"/>
            </a:ext>
          </a:extLst>
        </xdr:cNvPr>
        <xdr:cNvSpPr>
          <a:spLocks noChangeShapeType="1"/>
        </xdr:cNvSpPr>
      </xdr:nvSpPr>
      <xdr:spPr bwMode="auto">
        <a:xfrm flipH="1">
          <a:off x="3571875" y="1352550"/>
          <a:ext cx="23812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1403349</xdr:colOff>
      <xdr:row>5</xdr:row>
      <xdr:rowOff>49212</xdr:rowOff>
    </xdr:from>
    <xdr:to>
      <xdr:col>7</xdr:col>
      <xdr:colOff>260350</xdr:colOff>
      <xdr:row>7</xdr:row>
      <xdr:rowOff>163512</xdr:rowOff>
    </xdr:to>
    <xdr:sp macro="" textlink="">
      <xdr:nvSpPr>
        <xdr:cNvPr id="2056" name="WordArt 8">
          <a:extLst>
            <a:ext uri="{FF2B5EF4-FFF2-40B4-BE49-F238E27FC236}">
              <a16:creationId xmlns:a16="http://schemas.microsoft.com/office/drawing/2014/main" id="{00000000-0008-0000-0300-0000080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68724" y="938212"/>
          <a:ext cx="849314" cy="4318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n-US" sz="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Your Data</a:t>
          </a:r>
        </a:p>
      </xdr:txBody>
    </xdr:sp>
    <xdr:clientData/>
  </xdr:twoCellAnchor>
  <xdr:twoCellAnchor>
    <xdr:from>
      <xdr:col>7</xdr:col>
      <xdr:colOff>422203</xdr:colOff>
      <xdr:row>4</xdr:row>
      <xdr:rowOff>38622</xdr:rowOff>
    </xdr:from>
    <xdr:to>
      <xdr:col>15</xdr:col>
      <xdr:colOff>584</xdr:colOff>
      <xdr:row>18</xdr:row>
      <xdr:rowOff>72244</xdr:rowOff>
    </xdr:to>
    <xdr:sp macro="" textlink="">
      <xdr:nvSpPr>
        <xdr:cNvPr id="2077" name="AutoShape 29">
          <a:extLst>
            <a:ext uri="{FF2B5EF4-FFF2-40B4-BE49-F238E27FC236}">
              <a16:creationId xmlns:a16="http://schemas.microsoft.com/office/drawing/2014/main" id="{00000000-0008-0000-0300-00001D080000}"/>
            </a:ext>
          </a:extLst>
        </xdr:cNvPr>
        <xdr:cNvSpPr>
          <a:spLocks noChangeAspect="1" noChangeArrowheads="1" noTextEdit="1"/>
        </xdr:cNvSpPr>
      </xdr:nvSpPr>
      <xdr:spPr bwMode="auto">
        <a:xfrm>
          <a:off x="4730967" y="793695"/>
          <a:ext cx="5078635" cy="2430458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  <a:effectLst>
          <a:reflection blurRad="6350" stA="50000" endA="295" endPos="92000" dist="101600" dir="5400000" sy="-100000" algn="bl" rotWithShape="0"/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450700</xdr:colOff>
      <xdr:row>7</xdr:row>
      <xdr:rowOff>121782</xdr:rowOff>
    </xdr:from>
    <xdr:to>
      <xdr:col>13</xdr:col>
      <xdr:colOff>339549</xdr:colOff>
      <xdr:row>14</xdr:row>
      <xdr:rowOff>100408</xdr:rowOff>
    </xdr:to>
    <xdr:sp macro="" textlink="">
      <xdr:nvSpPr>
        <xdr:cNvPr id="2079" name="Line 31">
          <a:extLst>
            <a:ext uri="{FF2B5EF4-FFF2-40B4-BE49-F238E27FC236}">
              <a16:creationId xmlns:a16="http://schemas.microsoft.com/office/drawing/2014/main" id="{00000000-0008-0000-0300-00001F080000}"/>
            </a:ext>
          </a:extLst>
        </xdr:cNvPr>
        <xdr:cNvSpPr>
          <a:spLocks noChangeShapeType="1"/>
        </xdr:cNvSpPr>
      </xdr:nvSpPr>
      <xdr:spPr bwMode="auto">
        <a:xfrm flipV="1">
          <a:off x="6689575" y="1328282"/>
          <a:ext cx="1801787" cy="1097814"/>
        </a:xfrm>
        <a:prstGeom prst="line">
          <a:avLst/>
        </a:prstGeom>
        <a:solidFill>
          <a:srgbClr val="92D050"/>
        </a:solidFill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10</xdr:col>
      <xdr:colOff>450700</xdr:colOff>
      <xdr:row>9</xdr:row>
      <xdr:rowOff>96601</xdr:rowOff>
    </xdr:from>
    <xdr:to>
      <xdr:col>13</xdr:col>
      <xdr:colOff>339549</xdr:colOff>
      <xdr:row>16</xdr:row>
      <xdr:rowOff>52861</xdr:rowOff>
    </xdr:to>
    <xdr:sp macro="" textlink="">
      <xdr:nvSpPr>
        <xdr:cNvPr id="2080" name="Line 32">
          <a:extLst>
            <a:ext uri="{FF2B5EF4-FFF2-40B4-BE49-F238E27FC236}">
              <a16:creationId xmlns:a16="http://schemas.microsoft.com/office/drawing/2014/main" id="{00000000-0008-0000-0300-000020080000}"/>
            </a:ext>
          </a:extLst>
        </xdr:cNvPr>
        <xdr:cNvSpPr>
          <a:spLocks noChangeShapeType="1"/>
        </xdr:cNvSpPr>
      </xdr:nvSpPr>
      <xdr:spPr bwMode="auto">
        <a:xfrm flipV="1">
          <a:off x="6689575" y="1628539"/>
          <a:ext cx="1801787" cy="1107197"/>
        </a:xfrm>
        <a:prstGeom prst="line">
          <a:avLst/>
        </a:prstGeom>
        <a:solidFill>
          <a:srgbClr val="92D050"/>
        </a:solidFill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8</xdr:col>
      <xdr:colOff>428053</xdr:colOff>
      <xdr:row>14</xdr:row>
      <xdr:rowOff>100408</xdr:rowOff>
    </xdr:from>
    <xdr:to>
      <xdr:col>10</xdr:col>
      <xdr:colOff>450700</xdr:colOff>
      <xdr:row>14</xdr:row>
      <xdr:rowOff>109791</xdr:rowOff>
    </xdr:to>
    <xdr:sp macro="" textlink="">
      <xdr:nvSpPr>
        <xdr:cNvPr id="2081" name="Line 33">
          <a:extLst>
            <a:ext uri="{FF2B5EF4-FFF2-40B4-BE49-F238E27FC236}">
              <a16:creationId xmlns:a16="http://schemas.microsoft.com/office/drawing/2014/main" id="{00000000-0008-0000-0300-000021080000}"/>
            </a:ext>
          </a:extLst>
        </xdr:cNvPr>
        <xdr:cNvSpPr>
          <a:spLocks noChangeShapeType="1"/>
        </xdr:cNvSpPr>
      </xdr:nvSpPr>
      <xdr:spPr bwMode="auto">
        <a:xfrm flipH="1">
          <a:off x="5277866" y="2426096"/>
          <a:ext cx="1411709" cy="9383"/>
        </a:xfrm>
        <a:prstGeom prst="line">
          <a:avLst/>
        </a:prstGeom>
        <a:solidFill>
          <a:srgbClr val="92D050"/>
        </a:solidFill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8</xdr:col>
      <xdr:colOff>437340</xdr:colOff>
      <xdr:row>16</xdr:row>
      <xdr:rowOff>52861</xdr:rowOff>
    </xdr:from>
    <xdr:to>
      <xdr:col>10</xdr:col>
      <xdr:colOff>459987</xdr:colOff>
      <xdr:row>16</xdr:row>
      <xdr:rowOff>62244</xdr:rowOff>
    </xdr:to>
    <xdr:sp macro="" textlink="">
      <xdr:nvSpPr>
        <xdr:cNvPr id="2083" name="Line 35">
          <a:extLst>
            <a:ext uri="{FF2B5EF4-FFF2-40B4-BE49-F238E27FC236}">
              <a16:creationId xmlns:a16="http://schemas.microsoft.com/office/drawing/2014/main" id="{00000000-0008-0000-0300-000023080000}"/>
            </a:ext>
          </a:extLst>
        </xdr:cNvPr>
        <xdr:cNvSpPr>
          <a:spLocks noChangeShapeType="1"/>
        </xdr:cNvSpPr>
      </xdr:nvSpPr>
      <xdr:spPr bwMode="auto">
        <a:xfrm flipH="1">
          <a:off x="5287153" y="2735736"/>
          <a:ext cx="1411709" cy="9383"/>
        </a:xfrm>
        <a:prstGeom prst="line">
          <a:avLst/>
        </a:prstGeom>
        <a:solidFill>
          <a:srgbClr val="92D050"/>
        </a:solidFill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9</xdr:col>
      <xdr:colOff>435082</xdr:colOff>
      <xdr:row>11</xdr:row>
      <xdr:rowOff>60592</xdr:rowOff>
    </xdr:from>
    <xdr:to>
      <xdr:col>9</xdr:col>
      <xdr:colOff>490807</xdr:colOff>
      <xdr:row>11</xdr:row>
      <xdr:rowOff>69975</xdr:rowOff>
    </xdr:to>
    <xdr:sp macro="" textlink="">
      <xdr:nvSpPr>
        <xdr:cNvPr id="2103" name="Line 55">
          <a:extLst>
            <a:ext uri="{FF2B5EF4-FFF2-40B4-BE49-F238E27FC236}">
              <a16:creationId xmlns:a16="http://schemas.microsoft.com/office/drawing/2014/main" id="{00000000-0008-0000-0300-000037080000}"/>
            </a:ext>
          </a:extLst>
        </xdr:cNvPr>
        <xdr:cNvSpPr>
          <a:spLocks noChangeShapeType="1"/>
        </xdr:cNvSpPr>
      </xdr:nvSpPr>
      <xdr:spPr bwMode="auto">
        <a:xfrm flipH="1">
          <a:off x="5872270" y="1910030"/>
          <a:ext cx="55725" cy="9383"/>
        </a:xfrm>
        <a:prstGeom prst="line">
          <a:avLst/>
        </a:prstGeom>
        <a:solidFill>
          <a:srgbClr val="92D050"/>
        </a:solidFill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13</xdr:col>
      <xdr:colOff>339548</xdr:colOff>
      <xdr:row>7</xdr:row>
      <xdr:rowOff>121782</xdr:rowOff>
    </xdr:from>
    <xdr:to>
      <xdr:col>13</xdr:col>
      <xdr:colOff>348836</xdr:colOff>
      <xdr:row>9</xdr:row>
      <xdr:rowOff>96601</xdr:rowOff>
    </xdr:to>
    <xdr:sp macro="" textlink="">
      <xdr:nvSpPr>
        <xdr:cNvPr id="2141" name="Line 93">
          <a:extLst>
            <a:ext uri="{FF2B5EF4-FFF2-40B4-BE49-F238E27FC236}">
              <a16:creationId xmlns:a16="http://schemas.microsoft.com/office/drawing/2014/main" id="{00000000-0008-0000-0300-00005D080000}"/>
            </a:ext>
          </a:extLst>
        </xdr:cNvPr>
        <xdr:cNvSpPr>
          <a:spLocks noChangeShapeType="1"/>
        </xdr:cNvSpPr>
      </xdr:nvSpPr>
      <xdr:spPr bwMode="auto">
        <a:xfrm>
          <a:off x="8491361" y="1328282"/>
          <a:ext cx="9288" cy="300257"/>
        </a:xfrm>
        <a:prstGeom prst="line">
          <a:avLst/>
        </a:prstGeom>
        <a:solidFill>
          <a:srgbClr val="92D050"/>
        </a:solidFill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9</xdr:col>
      <xdr:colOff>182563</xdr:colOff>
      <xdr:row>5</xdr:row>
      <xdr:rowOff>57150</xdr:rowOff>
    </xdr:from>
    <xdr:to>
      <xdr:col>11</xdr:col>
      <xdr:colOff>609600</xdr:colOff>
      <xdr:row>11</xdr:row>
      <xdr:rowOff>142874</xdr:rowOff>
    </xdr:to>
    <xdr:sp macro="" textlink="">
      <xdr:nvSpPr>
        <xdr:cNvPr id="2142" name="Line 94">
          <a:extLst>
            <a:ext uri="{FF2B5EF4-FFF2-40B4-BE49-F238E27FC236}">
              <a16:creationId xmlns:a16="http://schemas.microsoft.com/office/drawing/2014/main" id="{00000000-0008-0000-0300-00005E080000}"/>
            </a:ext>
          </a:extLst>
        </xdr:cNvPr>
        <xdr:cNvSpPr>
          <a:spLocks noChangeShapeType="1"/>
        </xdr:cNvSpPr>
      </xdr:nvSpPr>
      <xdr:spPr bwMode="auto">
        <a:xfrm flipV="1">
          <a:off x="5459413" y="962025"/>
          <a:ext cx="1817687" cy="1095374"/>
        </a:xfrm>
        <a:prstGeom prst="line">
          <a:avLst/>
        </a:prstGeom>
        <a:solidFill>
          <a:srgbClr val="92D050"/>
        </a:solidFill>
        <a:ln w="1">
          <a:solidFill>
            <a:srgbClr val="000000"/>
          </a:solidFill>
          <a:prstDash val="solid"/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546532</xdr:colOff>
      <xdr:row>11</xdr:row>
      <xdr:rowOff>60592</xdr:rowOff>
    </xdr:from>
    <xdr:to>
      <xdr:col>9</xdr:col>
      <xdr:colOff>555820</xdr:colOff>
      <xdr:row>14</xdr:row>
      <xdr:rowOff>100409</xdr:rowOff>
    </xdr:to>
    <xdr:sp macro="" textlink="">
      <xdr:nvSpPr>
        <xdr:cNvPr id="2143" name="Line 95">
          <a:extLst>
            <a:ext uri="{FF2B5EF4-FFF2-40B4-BE49-F238E27FC236}">
              <a16:creationId xmlns:a16="http://schemas.microsoft.com/office/drawing/2014/main" id="{00000000-0008-0000-0300-00005F080000}"/>
            </a:ext>
          </a:extLst>
        </xdr:cNvPr>
        <xdr:cNvSpPr>
          <a:spLocks noChangeShapeType="1"/>
        </xdr:cNvSpPr>
      </xdr:nvSpPr>
      <xdr:spPr bwMode="auto">
        <a:xfrm>
          <a:off x="5983720" y="1910030"/>
          <a:ext cx="9288" cy="516067"/>
        </a:xfrm>
        <a:prstGeom prst="line">
          <a:avLst/>
        </a:prstGeom>
        <a:solidFill>
          <a:srgbClr val="92D050"/>
        </a:solidFill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10</xdr:col>
      <xdr:colOff>478563</xdr:colOff>
      <xdr:row>16</xdr:row>
      <xdr:rowOff>99776</xdr:rowOff>
    </xdr:from>
    <xdr:to>
      <xdr:col>10</xdr:col>
      <xdr:colOff>571439</xdr:colOff>
      <xdr:row>17</xdr:row>
      <xdr:rowOff>63005</xdr:rowOff>
    </xdr:to>
    <xdr:sp macro="" textlink="">
      <xdr:nvSpPr>
        <xdr:cNvPr id="2182" name="Line 134">
          <a:extLst>
            <a:ext uri="{FF2B5EF4-FFF2-40B4-BE49-F238E27FC236}">
              <a16:creationId xmlns:a16="http://schemas.microsoft.com/office/drawing/2014/main" id="{00000000-0008-0000-0300-000086080000}"/>
            </a:ext>
          </a:extLst>
        </xdr:cNvPr>
        <xdr:cNvSpPr>
          <a:spLocks noChangeShapeType="1"/>
        </xdr:cNvSpPr>
      </xdr:nvSpPr>
      <xdr:spPr bwMode="auto">
        <a:xfrm>
          <a:off x="6717438" y="2782651"/>
          <a:ext cx="92876" cy="121979"/>
        </a:xfrm>
        <a:prstGeom prst="line">
          <a:avLst/>
        </a:prstGeom>
        <a:solidFill>
          <a:srgbClr val="92D050"/>
        </a:solidFill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13</xdr:col>
      <xdr:colOff>367411</xdr:colOff>
      <xdr:row>9</xdr:row>
      <xdr:rowOff>143516</xdr:rowOff>
    </xdr:from>
    <xdr:to>
      <xdr:col>13</xdr:col>
      <xdr:colOff>460287</xdr:colOff>
      <xdr:row>10</xdr:row>
      <xdr:rowOff>116128</xdr:rowOff>
    </xdr:to>
    <xdr:sp macro="" textlink="">
      <xdr:nvSpPr>
        <xdr:cNvPr id="2183" name="Line 135">
          <a:extLst>
            <a:ext uri="{FF2B5EF4-FFF2-40B4-BE49-F238E27FC236}">
              <a16:creationId xmlns:a16="http://schemas.microsoft.com/office/drawing/2014/main" id="{00000000-0008-0000-0300-000087080000}"/>
            </a:ext>
          </a:extLst>
        </xdr:cNvPr>
        <xdr:cNvSpPr>
          <a:spLocks noChangeShapeType="1"/>
        </xdr:cNvSpPr>
      </xdr:nvSpPr>
      <xdr:spPr bwMode="auto">
        <a:xfrm>
          <a:off x="8519224" y="1675454"/>
          <a:ext cx="92876" cy="131362"/>
        </a:xfrm>
        <a:prstGeom prst="line">
          <a:avLst/>
        </a:prstGeom>
        <a:solidFill>
          <a:srgbClr val="92D050"/>
        </a:solidFill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9</xdr:col>
      <xdr:colOff>718062</xdr:colOff>
      <xdr:row>12</xdr:row>
      <xdr:rowOff>125976</xdr:rowOff>
    </xdr:from>
    <xdr:to>
      <xdr:col>10</xdr:col>
      <xdr:colOff>111535</xdr:colOff>
      <xdr:row>13</xdr:row>
      <xdr:rowOff>144412</xdr:rowOff>
    </xdr:to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SpPr txBox="1"/>
      </xdr:nvSpPr>
      <xdr:spPr>
        <a:xfrm>
          <a:off x="6166362" y="2164326"/>
          <a:ext cx="193573" cy="180361"/>
        </a:xfrm>
        <a:prstGeom prst="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rtlCol="0" anchor="ctr"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en-US" sz="1100" b="1" i="0" cap="all" spc="0" baseline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B</a:t>
          </a:r>
        </a:p>
      </xdr:txBody>
    </xdr:sp>
    <xdr:clientData/>
  </xdr:twoCellAnchor>
  <xdr:twoCellAnchor>
    <xdr:from>
      <xdr:col>9</xdr:col>
      <xdr:colOff>197259</xdr:colOff>
      <xdr:row>12</xdr:row>
      <xdr:rowOff>129973</xdr:rowOff>
    </xdr:from>
    <xdr:to>
      <xdr:col>9</xdr:col>
      <xdr:colOff>390832</xdr:colOff>
      <xdr:row>13</xdr:row>
      <xdr:rowOff>148409</xdr:rowOff>
    </xdr:to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SpPr txBox="1"/>
      </xdr:nvSpPr>
      <xdr:spPr>
        <a:xfrm>
          <a:off x="5786283" y="2176312"/>
          <a:ext cx="193573" cy="181282"/>
        </a:xfrm>
        <a:prstGeom prst="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rtlCol="0" anchor="ctr"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en-US" sz="1100" b="1" i="0" cap="all" spc="0" baseline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A</a:t>
          </a:r>
        </a:p>
      </xdr:txBody>
    </xdr:sp>
    <xdr:clientData/>
  </xdr:twoCellAnchor>
  <xdr:twoCellAnchor>
    <xdr:from>
      <xdr:col>9</xdr:col>
      <xdr:colOff>457507</xdr:colOff>
      <xdr:row>15</xdr:row>
      <xdr:rowOff>13212</xdr:rowOff>
    </xdr:from>
    <xdr:to>
      <xdr:col>9</xdr:col>
      <xdr:colOff>651080</xdr:colOff>
      <xdr:row>15</xdr:row>
      <xdr:rowOff>194494</xdr:rowOff>
    </xdr:to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SpPr txBox="1"/>
      </xdr:nvSpPr>
      <xdr:spPr>
        <a:xfrm>
          <a:off x="5905807" y="2537337"/>
          <a:ext cx="193573" cy="181282"/>
        </a:xfrm>
        <a:prstGeom prst="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rtlCol="0" anchor="ctr"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en-US" sz="1100" b="1" i="0" cap="all" spc="0" baseline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C</a:t>
          </a:r>
        </a:p>
      </xdr:txBody>
    </xdr:sp>
    <xdr:clientData/>
  </xdr:twoCellAnchor>
  <xdr:twoCellAnchor>
    <xdr:from>
      <xdr:col>11</xdr:col>
      <xdr:colOff>277146</xdr:colOff>
      <xdr:row>7</xdr:row>
      <xdr:rowOff>183108</xdr:rowOff>
    </xdr:from>
    <xdr:to>
      <xdr:col>11</xdr:col>
      <xdr:colOff>470719</xdr:colOff>
      <xdr:row>9</xdr:row>
      <xdr:rowOff>41769</xdr:rowOff>
    </xdr:to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SpPr txBox="1"/>
      </xdr:nvSpPr>
      <xdr:spPr>
        <a:xfrm>
          <a:off x="7247205" y="1415755"/>
          <a:ext cx="193573" cy="183632"/>
        </a:xfrm>
        <a:prstGeom prst="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rtlCol="0" anchor="ctr"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en-US" sz="1100" b="1" i="0" cap="all" spc="0" baseline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E</a:t>
          </a:r>
        </a:p>
      </xdr:txBody>
    </xdr:sp>
    <xdr:clientData/>
  </xdr:twoCellAnchor>
  <xdr:twoCellAnchor>
    <xdr:from>
      <xdr:col>11</xdr:col>
      <xdr:colOff>679654</xdr:colOff>
      <xdr:row>11</xdr:row>
      <xdr:rowOff>80808</xdr:rowOff>
    </xdr:from>
    <xdr:to>
      <xdr:col>12</xdr:col>
      <xdr:colOff>169606</xdr:colOff>
      <xdr:row>12</xdr:row>
      <xdr:rowOff>99243</xdr:rowOff>
    </xdr:to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SpPr txBox="1"/>
      </xdr:nvSpPr>
      <xdr:spPr>
        <a:xfrm>
          <a:off x="7657485" y="1964300"/>
          <a:ext cx="193573" cy="181282"/>
        </a:xfrm>
        <a:prstGeom prst="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rtlCol="0" anchor="ctr"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en-US" sz="1100" b="1" i="0" cap="all" spc="0" baseline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D</a:t>
          </a:r>
        </a:p>
      </xdr:txBody>
    </xdr:sp>
    <xdr:clientData/>
  </xdr:twoCellAnchor>
  <xdr:twoCellAnchor>
    <xdr:from>
      <xdr:col>8</xdr:col>
      <xdr:colOff>193718</xdr:colOff>
      <xdr:row>16</xdr:row>
      <xdr:rowOff>63792</xdr:rowOff>
    </xdr:from>
    <xdr:to>
      <xdr:col>8</xdr:col>
      <xdr:colOff>376598</xdr:colOff>
      <xdr:row>16</xdr:row>
      <xdr:rowOff>63792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CxnSpPr/>
      </xdr:nvCxnSpPr>
      <xdr:spPr bwMode="auto">
        <a:xfrm>
          <a:off x="5046932" y="2803363"/>
          <a:ext cx="182880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182386</xdr:colOff>
      <xdr:row>14</xdr:row>
      <xdr:rowOff>137672</xdr:rowOff>
    </xdr:from>
    <xdr:to>
      <xdr:col>8</xdr:col>
      <xdr:colOff>303623</xdr:colOff>
      <xdr:row>16</xdr:row>
      <xdr:rowOff>36820</xdr:rowOff>
    </xdr:to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SpPr txBox="1"/>
      </xdr:nvSpPr>
      <xdr:spPr>
        <a:xfrm>
          <a:off x="5035600" y="2514386"/>
          <a:ext cx="121237" cy="262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>
              <a:solidFill>
                <a:schemeClr val="accent2">
                  <a:lumMod val="75000"/>
                </a:schemeClr>
              </a:solidFill>
            </a:rPr>
            <a:t>H</a:t>
          </a:r>
        </a:p>
      </xdr:txBody>
    </xdr:sp>
    <xdr:clientData/>
  </xdr:twoCellAnchor>
  <xdr:twoCellAnchor>
    <xdr:from>
      <xdr:col>8</xdr:col>
      <xdr:colOff>180601</xdr:colOff>
      <xdr:row>12</xdr:row>
      <xdr:rowOff>37085</xdr:rowOff>
    </xdr:from>
    <xdr:to>
      <xdr:col>8</xdr:col>
      <xdr:colOff>292313</xdr:colOff>
      <xdr:row>13</xdr:row>
      <xdr:rowOff>137939</xdr:rowOff>
    </xdr:to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SpPr txBox="1"/>
      </xdr:nvSpPr>
      <xdr:spPr>
        <a:xfrm>
          <a:off x="5033815" y="2087228"/>
          <a:ext cx="111712" cy="264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>
              <a:solidFill>
                <a:schemeClr val="accent2">
                  <a:lumMod val="75000"/>
                </a:schemeClr>
              </a:solidFill>
            </a:rPr>
            <a:t>G</a:t>
          </a:r>
        </a:p>
      </xdr:txBody>
    </xdr:sp>
    <xdr:clientData/>
  </xdr:twoCellAnchor>
  <xdr:twoCellAnchor>
    <xdr:from>
      <xdr:col>9</xdr:col>
      <xdr:colOff>405774</xdr:colOff>
      <xdr:row>16</xdr:row>
      <xdr:rowOff>48226</xdr:rowOff>
    </xdr:from>
    <xdr:to>
      <xdr:col>9</xdr:col>
      <xdr:colOff>601877</xdr:colOff>
      <xdr:row>17</xdr:row>
      <xdr:rowOff>149880</xdr:rowOff>
    </xdr:to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SpPr txBox="1"/>
      </xdr:nvSpPr>
      <xdr:spPr>
        <a:xfrm>
          <a:off x="5858837" y="2790065"/>
          <a:ext cx="196103" cy="264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>
              <a:solidFill>
                <a:schemeClr val="accent2">
                  <a:lumMod val="75000"/>
                </a:schemeClr>
              </a:solidFill>
            </a:rPr>
            <a:t>W</a:t>
          </a:r>
        </a:p>
      </xdr:txBody>
    </xdr:sp>
    <xdr:clientData/>
  </xdr:twoCellAnchor>
  <xdr:twoCellAnchor>
    <xdr:from>
      <xdr:col>12</xdr:col>
      <xdr:colOff>18185</xdr:colOff>
      <xdr:row>13</xdr:row>
      <xdr:rowOff>4940</xdr:rowOff>
    </xdr:from>
    <xdr:to>
      <xdr:col>12</xdr:col>
      <xdr:colOff>214288</xdr:colOff>
      <xdr:row>14</xdr:row>
      <xdr:rowOff>105794</xdr:rowOff>
    </xdr:to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SpPr txBox="1"/>
      </xdr:nvSpPr>
      <xdr:spPr>
        <a:xfrm>
          <a:off x="7555924" y="2187031"/>
          <a:ext cx="196103" cy="2610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>
              <a:solidFill>
                <a:schemeClr val="accent2">
                  <a:lumMod val="75000"/>
                </a:schemeClr>
              </a:solidFill>
            </a:rPr>
            <a:t>L</a:t>
          </a:r>
        </a:p>
      </xdr:txBody>
    </xdr:sp>
    <xdr:clientData/>
  </xdr:twoCellAnchor>
  <xdr:twoCellAnchor>
    <xdr:from>
      <xdr:col>8</xdr:col>
      <xdr:colOff>195036</xdr:colOff>
      <xdr:row>14</xdr:row>
      <xdr:rowOff>111534</xdr:rowOff>
    </xdr:from>
    <xdr:to>
      <xdr:col>8</xdr:col>
      <xdr:colOff>377916</xdr:colOff>
      <xdr:row>14</xdr:row>
      <xdr:rowOff>111534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CxnSpPr/>
      </xdr:nvCxnSpPr>
      <xdr:spPr bwMode="auto">
        <a:xfrm>
          <a:off x="5048250" y="2488248"/>
          <a:ext cx="182880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284959</xdr:colOff>
      <xdr:row>11</xdr:row>
      <xdr:rowOff>77902</xdr:rowOff>
    </xdr:from>
    <xdr:to>
      <xdr:col>8</xdr:col>
      <xdr:colOff>286547</xdr:colOff>
      <xdr:row>12</xdr:row>
      <xdr:rowOff>91509</xdr:rowOff>
    </xdr:to>
    <xdr:cxnSp macro="">
      <xdr:nvCxnSpPr>
        <xdr:cNvPr id="104" name="Straight Arrow Connector 103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CxnSpPr/>
      </xdr:nvCxnSpPr>
      <xdr:spPr bwMode="auto">
        <a:xfrm rot="5400000" flipH="1" flipV="1">
          <a:off x="5050520" y="2052412"/>
          <a:ext cx="176893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284956</xdr:colOff>
      <xdr:row>13</xdr:row>
      <xdr:rowOff>77900</xdr:rowOff>
    </xdr:from>
    <xdr:to>
      <xdr:col>8</xdr:col>
      <xdr:colOff>286544</xdr:colOff>
      <xdr:row>14</xdr:row>
      <xdr:rowOff>109651</xdr:rowOff>
    </xdr:to>
    <xdr:cxnSp macro="">
      <xdr:nvCxnSpPr>
        <xdr:cNvPr id="109" name="Straight Arrow Connector 108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CxnSpPr/>
      </xdr:nvCxnSpPr>
      <xdr:spPr bwMode="auto">
        <a:xfrm rot="5400000">
          <a:off x="5041446" y="2388053"/>
          <a:ext cx="195036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200705</xdr:colOff>
      <xdr:row>11</xdr:row>
      <xdr:rowOff>61232</xdr:rowOff>
    </xdr:from>
    <xdr:to>
      <xdr:col>9</xdr:col>
      <xdr:colOff>541448</xdr:colOff>
      <xdr:row>11</xdr:row>
      <xdr:rowOff>61642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CxnSpPr>
          <a:cxnSpLocks/>
          <a:stCxn id="122" idx="0"/>
        </xdr:cNvCxnSpPr>
      </xdr:nvCxnSpPr>
      <xdr:spPr bwMode="auto">
        <a:xfrm flipH="1" flipV="1">
          <a:off x="5061857" y="1949223"/>
          <a:ext cx="932654" cy="41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</xdr:col>
      <xdr:colOff>284957</xdr:colOff>
      <xdr:row>15</xdr:row>
      <xdr:rowOff>168616</xdr:rowOff>
    </xdr:from>
    <xdr:to>
      <xdr:col>8</xdr:col>
      <xdr:colOff>286545</xdr:colOff>
      <xdr:row>16</xdr:row>
      <xdr:rowOff>64295</xdr:rowOff>
    </xdr:to>
    <xdr:cxnSp macro="">
      <xdr:nvCxnSpPr>
        <xdr:cNvPr id="113" name="Straight Arrow Connector 112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CxnSpPr/>
      </xdr:nvCxnSpPr>
      <xdr:spPr bwMode="auto">
        <a:xfrm rot="5400000">
          <a:off x="5091340" y="2755447"/>
          <a:ext cx="9525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284957</xdr:colOff>
      <xdr:row>14</xdr:row>
      <xdr:rowOff>118723</xdr:rowOff>
    </xdr:from>
    <xdr:to>
      <xdr:col>8</xdr:col>
      <xdr:colOff>286545</xdr:colOff>
      <xdr:row>15</xdr:row>
      <xdr:rowOff>50687</xdr:rowOff>
    </xdr:to>
    <xdr:cxnSp macro="">
      <xdr:nvCxnSpPr>
        <xdr:cNvPr id="115" name="Straight Arrow Connector 114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CxnSpPr/>
      </xdr:nvCxnSpPr>
      <xdr:spPr bwMode="auto">
        <a:xfrm rot="5400000" flipH="1" flipV="1">
          <a:off x="5091340" y="2542268"/>
          <a:ext cx="9525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435769</xdr:colOff>
      <xdr:row>16</xdr:row>
      <xdr:rowOff>122124</xdr:rowOff>
    </xdr:from>
    <xdr:to>
      <xdr:col>8</xdr:col>
      <xdr:colOff>437357</xdr:colOff>
      <xdr:row>17</xdr:row>
      <xdr:rowOff>113052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CxnSpPr/>
      </xdr:nvCxnSpPr>
      <xdr:spPr bwMode="auto">
        <a:xfrm rot="5400000">
          <a:off x="5220608" y="2940276"/>
          <a:ext cx="154214" cy="1588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10</xdr:col>
      <xdr:colOff>444498</xdr:colOff>
      <xdr:row>16</xdr:row>
      <xdr:rowOff>111535</xdr:rowOff>
    </xdr:from>
    <xdr:to>
      <xdr:col>10</xdr:col>
      <xdr:colOff>446086</xdr:colOff>
      <xdr:row>17</xdr:row>
      <xdr:rowOff>102463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CxnSpPr/>
      </xdr:nvCxnSpPr>
      <xdr:spPr bwMode="auto">
        <a:xfrm rot="5400000">
          <a:off x="6620667" y="2929687"/>
          <a:ext cx="154214" cy="1588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</xdr:col>
      <xdr:colOff>427114</xdr:colOff>
      <xdr:row>11</xdr:row>
      <xdr:rowOff>63501</xdr:rowOff>
    </xdr:from>
    <xdr:to>
      <xdr:col>10</xdr:col>
      <xdr:colOff>460000</xdr:colOff>
      <xdr:row>17</xdr:row>
      <xdr:rowOff>117930</xdr:rowOff>
    </xdr:to>
    <xdr:sp macro="" textlink="">
      <xdr:nvSpPr>
        <xdr:cNvPr id="121" name="Arc 120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/>
      </xdr:nvSpPr>
      <xdr:spPr bwMode="auto">
        <a:xfrm>
          <a:off x="5113414" y="1978026"/>
          <a:ext cx="1423536" cy="1064079"/>
        </a:xfrm>
        <a:prstGeom prst="arc">
          <a:avLst>
            <a:gd name="adj1" fmla="val 16200006"/>
            <a:gd name="adj2" fmla="val 0"/>
          </a:avLst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435427</xdr:colOff>
      <xdr:row>11</xdr:row>
      <xdr:rowOff>61642</xdr:rowOff>
    </xdr:from>
    <xdr:to>
      <xdr:col>10</xdr:col>
      <xdr:colOff>439963</xdr:colOff>
      <xdr:row>17</xdr:row>
      <xdr:rowOff>116071</xdr:rowOff>
    </xdr:to>
    <xdr:sp macro="" textlink="">
      <xdr:nvSpPr>
        <xdr:cNvPr id="122" name="Arc 121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/>
      </xdr:nvSpPr>
      <xdr:spPr bwMode="auto">
        <a:xfrm flipH="1">
          <a:off x="5288641" y="1948499"/>
          <a:ext cx="1392465" cy="1070429"/>
        </a:xfrm>
        <a:prstGeom prst="arc">
          <a:avLst>
            <a:gd name="adj1" fmla="val 16200006"/>
            <a:gd name="adj2" fmla="val 0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435427</xdr:colOff>
      <xdr:row>14</xdr:row>
      <xdr:rowOff>107566</xdr:rowOff>
    </xdr:from>
    <xdr:to>
      <xdr:col>8</xdr:col>
      <xdr:colOff>436004</xdr:colOff>
      <xdr:row>16</xdr:row>
      <xdr:rowOff>61220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CxnSpPr>
          <a:cxnSpLocks/>
          <a:stCxn id="122" idx="2"/>
          <a:endCxn id="2083" idx="1"/>
        </xdr:cNvCxnSpPr>
      </xdr:nvCxnSpPr>
      <xdr:spPr bwMode="auto">
        <a:xfrm rot="16200000" flipH="1">
          <a:off x="5138045" y="2643948"/>
          <a:ext cx="317645" cy="57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10</xdr:col>
      <xdr:colOff>450560</xdr:colOff>
      <xdr:row>14</xdr:row>
      <xdr:rowOff>109236</xdr:rowOff>
    </xdr:from>
    <xdr:to>
      <xdr:col>10</xdr:col>
      <xdr:colOff>460000</xdr:colOff>
      <xdr:row>16</xdr:row>
      <xdr:rowOff>55399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CxnSpPr>
          <a:cxnSpLocks/>
          <a:stCxn id="121" idx="2"/>
          <a:endCxn id="2080" idx="0"/>
        </xdr:cNvCxnSpPr>
      </xdr:nvCxnSpPr>
      <xdr:spPr bwMode="auto">
        <a:xfrm rot="5400000">
          <a:off x="6554386" y="2646702"/>
          <a:ext cx="311288" cy="944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9</xdr:col>
      <xdr:colOff>629329</xdr:colOff>
      <xdr:row>17</xdr:row>
      <xdr:rowOff>13607</xdr:rowOff>
    </xdr:from>
    <xdr:to>
      <xdr:col>10</xdr:col>
      <xdr:colOff>442231</xdr:colOff>
      <xdr:row>17</xdr:row>
      <xdr:rowOff>17009</xdr:rowOff>
    </xdr:to>
    <xdr:cxnSp macro="">
      <xdr:nvCxnSpPr>
        <xdr:cNvPr id="138" name="Straight Arrow Connector 137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CxnSpPr/>
      </xdr:nvCxnSpPr>
      <xdr:spPr bwMode="auto">
        <a:xfrm>
          <a:off x="6082392" y="2918732"/>
          <a:ext cx="612321" cy="3402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438831</xdr:colOff>
      <xdr:row>17</xdr:row>
      <xdr:rowOff>13607</xdr:rowOff>
    </xdr:from>
    <xdr:to>
      <xdr:col>9</xdr:col>
      <xdr:colOff>469447</xdr:colOff>
      <xdr:row>17</xdr:row>
      <xdr:rowOff>15195</xdr:rowOff>
    </xdr:to>
    <xdr:cxnSp macro="">
      <xdr:nvCxnSpPr>
        <xdr:cNvPr id="146" name="Straight Arrow Connector 145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CxnSpPr/>
      </xdr:nvCxnSpPr>
      <xdr:spPr bwMode="auto">
        <a:xfrm rot="10800000">
          <a:off x="5299983" y="2918732"/>
          <a:ext cx="622527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12</xdr:col>
      <xdr:colOff>242454</xdr:colOff>
      <xdr:row>10</xdr:row>
      <xdr:rowOff>64945</xdr:rowOff>
    </xdr:from>
    <xdr:to>
      <xdr:col>13</xdr:col>
      <xdr:colOff>411306</xdr:colOff>
      <xdr:row>13</xdr:row>
      <xdr:rowOff>77933</xdr:rowOff>
    </xdr:to>
    <xdr:cxnSp macro="">
      <xdr:nvCxnSpPr>
        <xdr:cNvPr id="149" name="Straight Arrow Connector 148"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CxnSpPr/>
      </xdr:nvCxnSpPr>
      <xdr:spPr bwMode="auto">
        <a:xfrm flipV="1">
          <a:off x="7780193" y="1766456"/>
          <a:ext cx="787977" cy="49356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10</xdr:col>
      <xdr:colOff>568037</xdr:colOff>
      <xdr:row>14</xdr:row>
      <xdr:rowOff>25975</xdr:rowOff>
    </xdr:from>
    <xdr:to>
      <xdr:col>12</xdr:col>
      <xdr:colOff>34635</xdr:colOff>
      <xdr:row>16</xdr:row>
      <xdr:rowOff>159327</xdr:rowOff>
    </xdr:to>
    <xdr:cxnSp macro="">
      <xdr:nvCxnSpPr>
        <xdr:cNvPr id="152" name="Straight Arrow Connector 151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CxnSpPr/>
      </xdr:nvCxnSpPr>
      <xdr:spPr bwMode="auto">
        <a:xfrm flipH="1">
          <a:off x="6823364" y="2478230"/>
          <a:ext cx="803562" cy="465861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11</xdr:col>
      <xdr:colOff>247650</xdr:colOff>
      <xdr:row>4</xdr:row>
      <xdr:rowOff>133350</xdr:rowOff>
    </xdr:from>
    <xdr:to>
      <xdr:col>13</xdr:col>
      <xdr:colOff>347211</xdr:colOff>
      <xdr:row>11</xdr:row>
      <xdr:rowOff>25854</xdr:rowOff>
    </xdr:to>
    <xdr:sp macro="" textlink="">
      <xdr:nvSpPr>
        <xdr:cNvPr id="4" name="Arc 3">
          <a:extLst>
            <a:ext uri="{FF2B5EF4-FFF2-40B4-BE49-F238E27FC236}">
              <a16:creationId xmlns:a16="http://schemas.microsoft.com/office/drawing/2014/main" id="{11D17B69-6885-42C4-A790-E515C9025061}"/>
            </a:ext>
          </a:extLst>
        </xdr:cNvPr>
        <xdr:cNvSpPr/>
      </xdr:nvSpPr>
      <xdr:spPr bwMode="auto">
        <a:xfrm>
          <a:off x="6915150" y="876300"/>
          <a:ext cx="1423536" cy="1064079"/>
        </a:xfrm>
        <a:prstGeom prst="arc">
          <a:avLst>
            <a:gd name="adj1" fmla="val 16200006"/>
            <a:gd name="adj2" fmla="val 0"/>
          </a:avLst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600073</xdr:colOff>
      <xdr:row>4</xdr:row>
      <xdr:rowOff>133350</xdr:rowOff>
    </xdr:from>
    <xdr:to>
      <xdr:col>13</xdr:col>
      <xdr:colOff>57149</xdr:colOff>
      <xdr:row>5</xdr:row>
      <xdr:rowOff>171450</xdr:rowOff>
    </xdr:to>
    <xdr:sp macro="" textlink="">
      <xdr:nvSpPr>
        <xdr:cNvPr id="6" name="Arc 5">
          <a:extLst>
            <a:ext uri="{FF2B5EF4-FFF2-40B4-BE49-F238E27FC236}">
              <a16:creationId xmlns:a16="http://schemas.microsoft.com/office/drawing/2014/main" id="{70488615-2A9A-40E2-A59E-D7074688CE04}"/>
            </a:ext>
          </a:extLst>
        </xdr:cNvPr>
        <xdr:cNvSpPr/>
      </xdr:nvSpPr>
      <xdr:spPr bwMode="auto">
        <a:xfrm flipH="1">
          <a:off x="7267573" y="876300"/>
          <a:ext cx="781051" cy="200025"/>
        </a:xfrm>
        <a:prstGeom prst="arc">
          <a:avLst>
            <a:gd name="adj1" fmla="val 16200006"/>
            <a:gd name="adj2" fmla="val 0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7</xdr:col>
      <xdr:colOff>396875</xdr:colOff>
      <xdr:row>4</xdr:row>
      <xdr:rowOff>47624</xdr:rowOff>
    </xdr:from>
    <xdr:to>
      <xdr:col>14</xdr:col>
      <xdr:colOff>934272</xdr:colOff>
      <xdr:row>18</xdr:row>
      <xdr:rowOff>85828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7743AA-9321-3D33-4F8A-F10B49AF3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7875" y="777874"/>
          <a:ext cx="4918897" cy="23480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412505</xdr:colOff>
      <xdr:row>4</xdr:row>
      <xdr:rowOff>13655</xdr:rowOff>
    </xdr:from>
    <xdr:to>
      <xdr:col>15</xdr:col>
      <xdr:colOff>10888</xdr:colOff>
      <xdr:row>17</xdr:row>
      <xdr:rowOff>133670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4603505" y="743905"/>
          <a:ext cx="5162571" cy="2271078"/>
          <a:chOff x="4662528" y="728663"/>
          <a:chExt cx="3898901" cy="2222500"/>
        </a:xfrm>
      </xdr:grpSpPr>
      <xdr:sp macro="" textlink="">
        <xdr:nvSpPr>
          <xdr:cNvPr id="2051" name="AutoShape 3">
            <a:extLst>
              <a:ext uri="{FF2B5EF4-FFF2-40B4-BE49-F238E27FC236}">
                <a16:creationId xmlns:a16="http://schemas.microsoft.com/office/drawing/2014/main" id="{00000000-0008-0000-0400-00000308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4662528" y="728663"/>
            <a:ext cx="3898901" cy="2222500"/>
          </a:xfrm>
          <a:prstGeom prst="rect">
            <a:avLst/>
          </a:prstGeom>
          <a:solidFill>
            <a:srgbClr val="FFC000"/>
          </a:solidFill>
          <a:ln w="9525">
            <a:noFill/>
            <a:miter lim="800000"/>
            <a:headEnd/>
            <a:tailEnd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  <a:reflection blurRad="6350" stA="50000" endA="295" endPos="92000" dist="101600" dir="5400000" sy="-100000" algn="bl" rotWithShape="0"/>
          </a:effectLst>
        </xdr:spPr>
        <xdr:txBody>
          <a:bodyPr/>
          <a:lstStyle/>
          <a:p>
            <a:endParaRPr lang="en-US"/>
          </a:p>
        </xdr:txBody>
      </xdr:sp>
      <xdr:sp macro="" textlink="">
        <xdr:nvSpPr>
          <xdr:cNvPr id="2057" name="Line 9">
            <a:extLst>
              <a:ext uri="{FF2B5EF4-FFF2-40B4-BE49-F238E27FC236}">
                <a16:creationId xmlns:a16="http://schemas.microsoft.com/office/drawing/2014/main" id="{00000000-0008-0000-0400-00000908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130611" y="1381125"/>
            <a:ext cx="1289497" cy="816565"/>
          </a:xfrm>
          <a:prstGeom prst="line">
            <a:avLst/>
          </a:prstGeom>
          <a:noFill/>
          <a:ln w="1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9525</xdr:colOff>
      <xdr:row>1</xdr:row>
      <xdr:rowOff>19050</xdr:rowOff>
    </xdr:from>
    <xdr:to>
      <xdr:col>3</xdr:col>
      <xdr:colOff>39688</xdr:colOff>
      <xdr:row>4</xdr:row>
      <xdr:rowOff>38100</xdr:rowOff>
    </xdr:to>
    <xdr:pic>
      <xdr:nvPicPr>
        <xdr:cNvPr id="3075" name="Picture 3" descr="P:\My Documents\Mkt Work\logos\LB White\LBWnew281.jpg">
          <a:extLst>
            <a:ext uri="{FF2B5EF4-FFF2-40B4-BE49-F238E27FC236}">
              <a16:creationId xmlns:a16="http://schemas.microsoft.com/office/drawing/2014/main" id="{00000000-0008-0000-0400-00000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0075" y="180975"/>
          <a:ext cx="1447800" cy="600075"/>
        </a:xfrm>
        <a:prstGeom prst="rect">
          <a:avLst/>
        </a:prstGeom>
        <a:noFill/>
      </xdr:spPr>
    </xdr:pic>
    <xdr:clientData/>
  </xdr:twoCellAnchor>
  <xdr:twoCellAnchor>
    <xdr:from>
      <xdr:col>4</xdr:col>
      <xdr:colOff>1238249</xdr:colOff>
      <xdr:row>7</xdr:row>
      <xdr:rowOff>134938</xdr:rowOff>
    </xdr:from>
    <xdr:to>
      <xdr:col>4</xdr:col>
      <xdr:colOff>1444624</xdr:colOff>
      <xdr:row>8</xdr:row>
      <xdr:rowOff>85724</xdr:rowOff>
    </xdr:to>
    <xdr:sp macro="" textlink="">
      <xdr:nvSpPr>
        <xdr:cNvPr id="3077" name="Line 5">
          <a:extLst>
            <a:ext uri="{FF2B5EF4-FFF2-40B4-BE49-F238E27FC236}">
              <a16:creationId xmlns:a16="http://schemas.microsoft.com/office/drawing/2014/main" id="{00000000-0008-0000-0400-0000050C0000}"/>
            </a:ext>
          </a:extLst>
        </xdr:cNvPr>
        <xdr:cNvSpPr>
          <a:spLocks noChangeShapeType="1"/>
        </xdr:cNvSpPr>
      </xdr:nvSpPr>
      <xdr:spPr bwMode="auto">
        <a:xfrm flipH="1">
          <a:off x="3603624" y="1341438"/>
          <a:ext cx="206375" cy="1492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472401</xdr:colOff>
      <xdr:row>13</xdr:row>
      <xdr:rowOff>19579</xdr:rowOff>
    </xdr:from>
    <xdr:to>
      <xdr:col>10</xdr:col>
      <xdr:colOff>482076</xdr:colOff>
      <xdr:row>15</xdr:row>
      <xdr:rowOff>133450</xdr:rowOff>
    </xdr:to>
    <xdr:sp macro="" textlink="">
      <xdr:nvSpPr>
        <xdr:cNvPr id="2053" name="Line 5">
          <a:extLst>
            <a:ext uri="{FF2B5EF4-FFF2-40B4-BE49-F238E27FC236}">
              <a16:creationId xmlns:a16="http://schemas.microsoft.com/office/drawing/2014/main" id="{00000000-0008-0000-0400-000005080000}"/>
            </a:ext>
          </a:extLst>
        </xdr:cNvPr>
        <xdr:cNvSpPr>
          <a:spLocks noChangeShapeType="1"/>
        </xdr:cNvSpPr>
      </xdr:nvSpPr>
      <xdr:spPr bwMode="auto">
        <a:xfrm>
          <a:off x="6711276" y="2186517"/>
          <a:ext cx="9675" cy="431371"/>
        </a:xfrm>
        <a:prstGeom prst="line">
          <a:avLst/>
        </a:prstGeom>
        <a:noFill/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10</xdr:col>
      <xdr:colOff>472401</xdr:colOff>
      <xdr:row>10</xdr:row>
      <xdr:rowOff>120723</xdr:rowOff>
    </xdr:from>
    <xdr:to>
      <xdr:col>13</xdr:col>
      <xdr:colOff>271884</xdr:colOff>
      <xdr:row>15</xdr:row>
      <xdr:rowOff>133450</xdr:rowOff>
    </xdr:to>
    <xdr:sp macro="" textlink="">
      <xdr:nvSpPr>
        <xdr:cNvPr id="2054" name="Line 6">
          <a:extLst>
            <a:ext uri="{FF2B5EF4-FFF2-40B4-BE49-F238E27FC236}">
              <a16:creationId xmlns:a16="http://schemas.microsoft.com/office/drawing/2014/main" id="{00000000-0008-0000-0400-000006080000}"/>
            </a:ext>
          </a:extLst>
        </xdr:cNvPr>
        <xdr:cNvSpPr>
          <a:spLocks noChangeShapeType="1"/>
        </xdr:cNvSpPr>
      </xdr:nvSpPr>
      <xdr:spPr bwMode="auto">
        <a:xfrm flipH="1">
          <a:off x="6711276" y="1811411"/>
          <a:ext cx="1712421" cy="806477"/>
        </a:xfrm>
        <a:prstGeom prst="line">
          <a:avLst/>
        </a:prstGeom>
        <a:noFill/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8</xdr:col>
      <xdr:colOff>458633</xdr:colOff>
      <xdr:row>13</xdr:row>
      <xdr:rowOff>150866</xdr:rowOff>
    </xdr:from>
    <xdr:to>
      <xdr:col>10</xdr:col>
      <xdr:colOff>472401</xdr:colOff>
      <xdr:row>15</xdr:row>
      <xdr:rowOff>133450</xdr:rowOff>
    </xdr:to>
    <xdr:sp macro="" textlink="">
      <xdr:nvSpPr>
        <xdr:cNvPr id="2055" name="Line 7">
          <a:extLst>
            <a:ext uri="{FF2B5EF4-FFF2-40B4-BE49-F238E27FC236}">
              <a16:creationId xmlns:a16="http://schemas.microsoft.com/office/drawing/2014/main" id="{00000000-0008-0000-0400-000007080000}"/>
            </a:ext>
          </a:extLst>
        </xdr:cNvPr>
        <xdr:cNvSpPr>
          <a:spLocks noChangeShapeType="1"/>
        </xdr:cNvSpPr>
      </xdr:nvSpPr>
      <xdr:spPr bwMode="auto">
        <a:xfrm>
          <a:off x="5308446" y="2317804"/>
          <a:ext cx="1402830" cy="300084"/>
        </a:xfrm>
        <a:prstGeom prst="line">
          <a:avLst/>
        </a:prstGeom>
        <a:noFill/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8</xdr:col>
      <xdr:colOff>458633</xdr:colOff>
      <xdr:row>11</xdr:row>
      <xdr:rowOff>36994</xdr:rowOff>
    </xdr:from>
    <xdr:to>
      <xdr:col>10</xdr:col>
      <xdr:colOff>472401</xdr:colOff>
      <xdr:row>13</xdr:row>
      <xdr:rowOff>19578</xdr:rowOff>
    </xdr:to>
    <xdr:sp macro="" textlink="">
      <xdr:nvSpPr>
        <xdr:cNvPr id="2056" name="Line 8">
          <a:extLst>
            <a:ext uri="{FF2B5EF4-FFF2-40B4-BE49-F238E27FC236}">
              <a16:creationId xmlns:a16="http://schemas.microsoft.com/office/drawing/2014/main" id="{00000000-0008-0000-0400-000008080000}"/>
            </a:ext>
          </a:extLst>
        </xdr:cNvPr>
        <xdr:cNvSpPr>
          <a:spLocks noChangeShapeType="1"/>
        </xdr:cNvSpPr>
      </xdr:nvSpPr>
      <xdr:spPr bwMode="auto">
        <a:xfrm>
          <a:off x="5308446" y="1886432"/>
          <a:ext cx="1402830" cy="300084"/>
        </a:xfrm>
        <a:prstGeom prst="line">
          <a:avLst/>
        </a:prstGeom>
        <a:noFill/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13</xdr:col>
      <xdr:colOff>271884</xdr:colOff>
      <xdr:row>7</xdr:row>
      <xdr:rowOff>164162</xdr:rowOff>
    </xdr:from>
    <xdr:to>
      <xdr:col>13</xdr:col>
      <xdr:colOff>281559</xdr:colOff>
      <xdr:row>10</xdr:row>
      <xdr:rowOff>120723</xdr:rowOff>
    </xdr:to>
    <xdr:sp macro="" textlink="">
      <xdr:nvSpPr>
        <xdr:cNvPr id="2058" name="Line 10">
          <a:extLst>
            <a:ext uri="{FF2B5EF4-FFF2-40B4-BE49-F238E27FC236}">
              <a16:creationId xmlns:a16="http://schemas.microsoft.com/office/drawing/2014/main" id="{00000000-0008-0000-0400-00000A080000}"/>
            </a:ext>
          </a:extLst>
        </xdr:cNvPr>
        <xdr:cNvSpPr>
          <a:spLocks noChangeShapeType="1"/>
        </xdr:cNvSpPr>
      </xdr:nvSpPr>
      <xdr:spPr bwMode="auto">
        <a:xfrm>
          <a:off x="8423697" y="1370662"/>
          <a:ext cx="9675" cy="440749"/>
        </a:xfrm>
        <a:prstGeom prst="line">
          <a:avLst/>
        </a:prstGeom>
        <a:noFill/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8</xdr:col>
      <xdr:colOff>458633</xdr:colOff>
      <xdr:row>11</xdr:row>
      <xdr:rowOff>36994</xdr:rowOff>
    </xdr:from>
    <xdr:to>
      <xdr:col>8</xdr:col>
      <xdr:colOff>468308</xdr:colOff>
      <xdr:row>13</xdr:row>
      <xdr:rowOff>150865</xdr:rowOff>
    </xdr:to>
    <xdr:sp macro="" textlink="">
      <xdr:nvSpPr>
        <xdr:cNvPr id="2059" name="Line 11">
          <a:extLst>
            <a:ext uri="{FF2B5EF4-FFF2-40B4-BE49-F238E27FC236}">
              <a16:creationId xmlns:a16="http://schemas.microsoft.com/office/drawing/2014/main" id="{00000000-0008-0000-0400-00000B080000}"/>
            </a:ext>
          </a:extLst>
        </xdr:cNvPr>
        <xdr:cNvSpPr>
          <a:spLocks noChangeShapeType="1"/>
        </xdr:cNvSpPr>
      </xdr:nvSpPr>
      <xdr:spPr bwMode="auto">
        <a:xfrm flipV="1">
          <a:off x="5308446" y="1886432"/>
          <a:ext cx="9675" cy="431371"/>
        </a:xfrm>
        <a:prstGeom prst="line">
          <a:avLst/>
        </a:prstGeom>
        <a:noFill/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9</xdr:col>
      <xdr:colOff>529137</xdr:colOff>
      <xdr:row>4</xdr:row>
      <xdr:rowOff>30866</xdr:rowOff>
    </xdr:from>
    <xdr:to>
      <xdr:col>12</xdr:col>
      <xdr:colOff>155732</xdr:colOff>
      <xdr:row>9</xdr:row>
      <xdr:rowOff>45032</xdr:rowOff>
    </xdr:to>
    <xdr:sp macro="" textlink="">
      <xdr:nvSpPr>
        <xdr:cNvPr id="2060" name="Line 12">
          <a:extLst>
            <a:ext uri="{FF2B5EF4-FFF2-40B4-BE49-F238E27FC236}">
              <a16:creationId xmlns:a16="http://schemas.microsoft.com/office/drawing/2014/main" id="{00000000-0008-0000-0400-00000C080000}"/>
            </a:ext>
          </a:extLst>
        </xdr:cNvPr>
        <xdr:cNvSpPr>
          <a:spLocks noChangeShapeType="1"/>
        </xdr:cNvSpPr>
      </xdr:nvSpPr>
      <xdr:spPr bwMode="auto">
        <a:xfrm flipV="1">
          <a:off x="5966325" y="761116"/>
          <a:ext cx="1722095" cy="815854"/>
        </a:xfrm>
        <a:prstGeom prst="line">
          <a:avLst/>
        </a:prstGeom>
        <a:noFill/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8</xdr:col>
      <xdr:colOff>458633</xdr:colOff>
      <xdr:row>9</xdr:row>
      <xdr:rowOff>45032</xdr:rowOff>
    </xdr:from>
    <xdr:to>
      <xdr:col>9</xdr:col>
      <xdr:colOff>529137</xdr:colOff>
      <xdr:row>11</xdr:row>
      <xdr:rowOff>36994</xdr:rowOff>
    </xdr:to>
    <xdr:sp macro="" textlink="">
      <xdr:nvSpPr>
        <xdr:cNvPr id="2062" name="Line 14">
          <a:extLst>
            <a:ext uri="{FF2B5EF4-FFF2-40B4-BE49-F238E27FC236}">
              <a16:creationId xmlns:a16="http://schemas.microsoft.com/office/drawing/2014/main" id="{00000000-0008-0000-0400-00000E080000}"/>
            </a:ext>
          </a:extLst>
        </xdr:cNvPr>
        <xdr:cNvSpPr>
          <a:spLocks noChangeShapeType="1"/>
        </xdr:cNvSpPr>
      </xdr:nvSpPr>
      <xdr:spPr bwMode="auto">
        <a:xfrm flipH="1">
          <a:off x="5308446" y="1576970"/>
          <a:ext cx="657879" cy="309462"/>
        </a:xfrm>
        <a:prstGeom prst="line">
          <a:avLst/>
        </a:prstGeom>
        <a:noFill/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12</xdr:col>
      <xdr:colOff>155732</xdr:colOff>
      <xdr:row>4</xdr:row>
      <xdr:rowOff>30866</xdr:rowOff>
    </xdr:from>
    <xdr:to>
      <xdr:col>13</xdr:col>
      <xdr:colOff>271884</xdr:colOff>
      <xdr:row>7</xdr:row>
      <xdr:rowOff>164162</xdr:rowOff>
    </xdr:to>
    <xdr:sp macro="" textlink="">
      <xdr:nvSpPr>
        <xdr:cNvPr id="2063" name="Line 15">
          <a:extLst>
            <a:ext uri="{FF2B5EF4-FFF2-40B4-BE49-F238E27FC236}">
              <a16:creationId xmlns:a16="http://schemas.microsoft.com/office/drawing/2014/main" id="{00000000-0008-0000-0400-00000F080000}"/>
            </a:ext>
          </a:extLst>
        </xdr:cNvPr>
        <xdr:cNvSpPr>
          <a:spLocks noChangeAspect="1" noChangeShapeType="1"/>
        </xdr:cNvSpPr>
      </xdr:nvSpPr>
      <xdr:spPr bwMode="auto">
        <a:xfrm flipH="1" flipV="1">
          <a:off x="7688420" y="761116"/>
          <a:ext cx="735277" cy="609546"/>
        </a:xfrm>
        <a:prstGeom prst="line">
          <a:avLst/>
        </a:prstGeom>
        <a:noFill/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9</xdr:col>
      <xdr:colOff>390525</xdr:colOff>
      <xdr:row>13</xdr:row>
      <xdr:rowOff>6350</xdr:rowOff>
    </xdr:from>
    <xdr:to>
      <xdr:col>9</xdr:col>
      <xdr:colOff>584098</xdr:colOff>
      <xdr:row>14</xdr:row>
      <xdr:rowOff>27961</xdr:rowOff>
    </xdr:to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/>
      </xdr:nvSpPr>
      <xdr:spPr>
        <a:xfrm>
          <a:off x="5838825" y="2247900"/>
          <a:ext cx="193573" cy="186711"/>
        </a:xfrm>
        <a:prstGeom prst="rect">
          <a:avLst/>
        </a:prstGeom>
        <a:solidFill>
          <a:srgbClr val="FF9900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rtlCol="0" anchor="ctr"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en-US" sz="1100" b="1" i="0" cap="all" spc="0" baseline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A</a:t>
          </a:r>
        </a:p>
      </xdr:txBody>
    </xdr:sp>
    <xdr:clientData/>
  </xdr:twoCellAnchor>
  <xdr:twoCellAnchor>
    <xdr:from>
      <xdr:col>11</xdr:col>
      <xdr:colOff>587375</xdr:colOff>
      <xdr:row>11</xdr:row>
      <xdr:rowOff>47625</xdr:rowOff>
    </xdr:from>
    <xdr:to>
      <xdr:col>12</xdr:col>
      <xdr:colOff>76098</xdr:colOff>
      <xdr:row>12</xdr:row>
      <xdr:rowOff>66061</xdr:rowOff>
    </xdr:to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/>
      </xdr:nvSpPr>
      <xdr:spPr>
        <a:xfrm>
          <a:off x="7426325" y="1958975"/>
          <a:ext cx="193573" cy="183536"/>
        </a:xfrm>
        <a:prstGeom prst="rect">
          <a:avLst/>
        </a:prstGeom>
        <a:solidFill>
          <a:srgbClr val="FF9900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rtlCol="0" anchor="ctr"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en-US" sz="1100" b="1" i="0" cap="all" spc="0" baseline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B</a:t>
          </a:r>
        </a:p>
      </xdr:txBody>
    </xdr:sp>
    <xdr:clientData/>
  </xdr:twoCellAnchor>
  <xdr:twoCellAnchor>
    <xdr:from>
      <xdr:col>11</xdr:col>
      <xdr:colOff>171450</xdr:colOff>
      <xdr:row>7</xdr:row>
      <xdr:rowOff>142875</xdr:rowOff>
    </xdr:from>
    <xdr:to>
      <xdr:col>11</xdr:col>
      <xdr:colOff>365023</xdr:colOff>
      <xdr:row>9</xdr:row>
      <xdr:rowOff>307</xdr:rowOff>
    </xdr:to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/>
      </xdr:nvSpPr>
      <xdr:spPr>
        <a:xfrm>
          <a:off x="7000875" y="1371600"/>
          <a:ext cx="193573" cy="181282"/>
        </a:xfrm>
        <a:prstGeom prst="rect">
          <a:avLst/>
        </a:prstGeom>
        <a:solidFill>
          <a:srgbClr val="FF9900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rtlCol="0" anchor="ctr"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en-US" sz="1100" b="1" i="0" cap="all" spc="0" baseline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C</a:t>
          </a:r>
        </a:p>
      </xdr:txBody>
    </xdr:sp>
    <xdr:clientData/>
  </xdr:twoCellAnchor>
  <xdr:twoCellAnchor>
    <xdr:from>
      <xdr:col>9</xdr:col>
      <xdr:colOff>393131</xdr:colOff>
      <xdr:row>10</xdr:row>
      <xdr:rowOff>79991</xdr:rowOff>
    </xdr:from>
    <xdr:to>
      <xdr:col>9</xdr:col>
      <xdr:colOff>587933</xdr:colOff>
      <xdr:row>11</xdr:row>
      <xdr:rowOff>98426</xdr:rowOff>
    </xdr:to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SpPr txBox="1"/>
      </xdr:nvSpPr>
      <xdr:spPr>
        <a:xfrm>
          <a:off x="5827357" y="1803732"/>
          <a:ext cx="194802" cy="181923"/>
        </a:xfrm>
        <a:prstGeom prst="rect">
          <a:avLst/>
        </a:prstGeom>
        <a:solidFill>
          <a:srgbClr val="FF9900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rtlCol="0" anchor="ctr"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en-US" sz="1100" b="1" i="0" cap="all" spc="0" baseline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D</a:t>
          </a:r>
        </a:p>
      </xdr:txBody>
    </xdr:sp>
    <xdr:clientData/>
  </xdr:twoCellAnchor>
  <xdr:twoCellAnchor>
    <xdr:from>
      <xdr:col>8</xdr:col>
      <xdr:colOff>92455</xdr:colOff>
      <xdr:row>11</xdr:row>
      <xdr:rowOff>122924</xdr:rowOff>
    </xdr:from>
    <xdr:to>
      <xdr:col>8</xdr:col>
      <xdr:colOff>214599</xdr:colOff>
      <xdr:row>13</xdr:row>
      <xdr:rowOff>53822</xdr:rowOff>
    </xdr:to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SpPr txBox="1"/>
      </xdr:nvSpPr>
      <xdr:spPr>
        <a:xfrm>
          <a:off x="4940680" y="1999349"/>
          <a:ext cx="122144" cy="254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>
              <a:solidFill>
                <a:schemeClr val="accent2">
                  <a:lumMod val="75000"/>
                </a:schemeClr>
              </a:solidFill>
            </a:rPr>
            <a:t>H</a:t>
          </a:r>
        </a:p>
      </xdr:txBody>
    </xdr:sp>
    <xdr:clientData/>
  </xdr:twoCellAnchor>
  <xdr:twoCellAnchor>
    <xdr:from>
      <xdr:col>8</xdr:col>
      <xdr:colOff>90795</xdr:colOff>
      <xdr:row>9</xdr:row>
      <xdr:rowOff>58363</xdr:rowOff>
    </xdr:from>
    <xdr:to>
      <xdr:col>8</xdr:col>
      <xdr:colOff>203414</xdr:colOff>
      <xdr:row>10</xdr:row>
      <xdr:rowOff>156042</xdr:rowOff>
    </xdr:to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SpPr txBox="1"/>
      </xdr:nvSpPr>
      <xdr:spPr>
        <a:xfrm>
          <a:off x="4939020" y="1610938"/>
          <a:ext cx="112619" cy="2596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>
              <a:solidFill>
                <a:schemeClr val="accent2">
                  <a:lumMod val="75000"/>
                </a:schemeClr>
              </a:solidFill>
            </a:rPr>
            <a:t>G</a:t>
          </a:r>
        </a:p>
      </xdr:txBody>
    </xdr:sp>
    <xdr:clientData/>
  </xdr:twoCellAnchor>
  <xdr:twoCellAnchor>
    <xdr:from>
      <xdr:col>9</xdr:col>
      <xdr:colOff>352425</xdr:colOff>
      <xdr:row>15</xdr:row>
      <xdr:rowOff>0</xdr:rowOff>
    </xdr:from>
    <xdr:to>
      <xdr:col>9</xdr:col>
      <xdr:colOff>548528</xdr:colOff>
      <xdr:row>16</xdr:row>
      <xdr:rowOff>55843</xdr:rowOff>
    </xdr:to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SpPr txBox="1"/>
      </xdr:nvSpPr>
      <xdr:spPr>
        <a:xfrm>
          <a:off x="5800725" y="2524125"/>
          <a:ext cx="196103" cy="2558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>
              <a:solidFill>
                <a:schemeClr val="accent2">
                  <a:lumMod val="75000"/>
                </a:schemeClr>
              </a:solidFill>
            </a:rPr>
            <a:t>W</a:t>
          </a:r>
        </a:p>
      </xdr:txBody>
    </xdr:sp>
    <xdr:clientData/>
  </xdr:twoCellAnchor>
  <xdr:twoCellAnchor>
    <xdr:from>
      <xdr:col>12</xdr:col>
      <xdr:colOff>6350</xdr:colOff>
      <xdr:row>13</xdr:row>
      <xdr:rowOff>69850</xdr:rowOff>
    </xdr:from>
    <xdr:to>
      <xdr:col>12</xdr:col>
      <xdr:colOff>202453</xdr:colOff>
      <xdr:row>15</xdr:row>
      <xdr:rowOff>2429</xdr:rowOff>
    </xdr:to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SpPr txBox="1"/>
      </xdr:nvSpPr>
      <xdr:spPr>
        <a:xfrm>
          <a:off x="7550150" y="2270125"/>
          <a:ext cx="196103" cy="256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>
              <a:solidFill>
                <a:schemeClr val="accent2">
                  <a:lumMod val="75000"/>
                </a:schemeClr>
              </a:solidFill>
            </a:rPr>
            <a:t>L</a:t>
          </a:r>
        </a:p>
      </xdr:txBody>
    </xdr:sp>
    <xdr:clientData/>
  </xdr:twoCellAnchor>
  <xdr:twoCellAnchor>
    <xdr:from>
      <xdr:col>8</xdr:col>
      <xdr:colOff>190501</xdr:colOff>
      <xdr:row>9</xdr:row>
      <xdr:rowOff>28581</xdr:rowOff>
    </xdr:from>
    <xdr:to>
      <xdr:col>8</xdr:col>
      <xdr:colOff>192467</xdr:colOff>
      <xdr:row>9</xdr:row>
      <xdr:rowOff>146057</xdr:rowOff>
    </xdr:to>
    <xdr:cxnSp macro="">
      <xdr:nvCxnSpPr>
        <xdr:cNvPr id="113" name="Straight Arrow Connector 112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CxnSpPr/>
      </xdr:nvCxnSpPr>
      <xdr:spPr bwMode="auto">
        <a:xfrm rot="16200000" flipV="1">
          <a:off x="4980971" y="1638911"/>
          <a:ext cx="117476" cy="1966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61913</xdr:colOff>
      <xdr:row>9</xdr:row>
      <xdr:rowOff>28575</xdr:rowOff>
    </xdr:from>
    <xdr:to>
      <xdr:col>9</xdr:col>
      <xdr:colOff>430213</xdr:colOff>
      <xdr:row>9</xdr:row>
      <xdr:rowOff>31751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CxnSpPr/>
      </xdr:nvCxnSpPr>
      <xdr:spPr bwMode="auto">
        <a:xfrm rot="10800000">
          <a:off x="4910138" y="1581150"/>
          <a:ext cx="958850" cy="3176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</xdr:col>
      <xdr:colOff>63500</xdr:colOff>
      <xdr:row>11</xdr:row>
      <xdr:rowOff>38100</xdr:rowOff>
    </xdr:from>
    <xdr:to>
      <xdr:col>8</xdr:col>
      <xdr:colOff>368300</xdr:colOff>
      <xdr:row>11</xdr:row>
      <xdr:rowOff>39688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CxnSpPr/>
      </xdr:nvCxnSpPr>
      <xdr:spPr bwMode="auto">
        <a:xfrm rot="10800000">
          <a:off x="4921250" y="1949450"/>
          <a:ext cx="304800" cy="1588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</xdr:col>
      <xdr:colOff>63500</xdr:colOff>
      <xdr:row>13</xdr:row>
      <xdr:rowOff>158750</xdr:rowOff>
    </xdr:from>
    <xdr:to>
      <xdr:col>8</xdr:col>
      <xdr:colOff>368300</xdr:colOff>
      <xdr:row>13</xdr:row>
      <xdr:rowOff>160338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400-000086000000}"/>
            </a:ext>
          </a:extLst>
        </xdr:cNvPr>
        <xdr:cNvCxnSpPr/>
      </xdr:nvCxnSpPr>
      <xdr:spPr bwMode="auto">
        <a:xfrm rot="10800000">
          <a:off x="4921250" y="2400300"/>
          <a:ext cx="304800" cy="1588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</xdr:col>
      <xdr:colOff>193264</xdr:colOff>
      <xdr:row>10</xdr:row>
      <xdr:rowOff>82590</xdr:rowOff>
    </xdr:from>
    <xdr:to>
      <xdr:col>8</xdr:col>
      <xdr:colOff>195263</xdr:colOff>
      <xdr:row>11</xdr:row>
      <xdr:rowOff>38102</xdr:rowOff>
    </xdr:to>
    <xdr:cxnSp macro="">
      <xdr:nvCxnSpPr>
        <xdr:cNvPr id="140" name="Straight Arrow Connector 139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CxnSpPr/>
      </xdr:nvCxnSpPr>
      <xdr:spPr bwMode="auto">
        <a:xfrm rot="16200000" flipH="1">
          <a:off x="4983770" y="1854809"/>
          <a:ext cx="117437" cy="1999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400050</xdr:colOff>
      <xdr:row>14</xdr:row>
      <xdr:rowOff>127002</xdr:rowOff>
    </xdr:from>
    <xdr:to>
      <xdr:col>9</xdr:col>
      <xdr:colOff>381000</xdr:colOff>
      <xdr:row>15</xdr:row>
      <xdr:rowOff>104776</xdr:rowOff>
    </xdr:to>
    <xdr:cxnSp macro="">
      <xdr:nvCxnSpPr>
        <xdr:cNvPr id="142" name="Straight Arrow Connector 141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CxnSpPr/>
      </xdr:nvCxnSpPr>
      <xdr:spPr bwMode="auto">
        <a:xfrm rot="10800000">
          <a:off x="5257800" y="2489202"/>
          <a:ext cx="571500" cy="139699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381000</xdr:colOff>
      <xdr:row>14</xdr:row>
      <xdr:rowOff>57150</xdr:rowOff>
    </xdr:from>
    <xdr:to>
      <xdr:col>8</xdr:col>
      <xdr:colOff>425450</xdr:colOff>
      <xdr:row>15</xdr:row>
      <xdr:rowOff>44450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CxnSpPr/>
      </xdr:nvCxnSpPr>
      <xdr:spPr bwMode="auto">
        <a:xfrm rot="5400000">
          <a:off x="5184775" y="2517775"/>
          <a:ext cx="152400" cy="444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10</xdr:col>
      <xdr:colOff>403225</xdr:colOff>
      <xdr:row>16</xdr:row>
      <xdr:rowOff>6353</xdr:rowOff>
    </xdr:from>
    <xdr:to>
      <xdr:col>10</xdr:col>
      <xdr:colOff>447675</xdr:colOff>
      <xdr:row>16</xdr:row>
      <xdr:rowOff>155578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400-000091000000}"/>
            </a:ext>
          </a:extLst>
        </xdr:cNvPr>
        <xdr:cNvCxnSpPr/>
      </xdr:nvCxnSpPr>
      <xdr:spPr bwMode="auto">
        <a:xfrm rot="5400000">
          <a:off x="6599237" y="2782891"/>
          <a:ext cx="149225" cy="444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9</xdr:col>
      <xdr:colOff>587375</xdr:colOff>
      <xdr:row>15</xdr:row>
      <xdr:rowOff>149225</xdr:rowOff>
    </xdr:from>
    <xdr:to>
      <xdr:col>10</xdr:col>
      <xdr:colOff>400050</xdr:colOff>
      <xdr:row>16</xdr:row>
      <xdr:rowOff>95250</xdr:rowOff>
    </xdr:to>
    <xdr:cxnSp macro="">
      <xdr:nvCxnSpPr>
        <xdr:cNvPr id="149" name="Straight Arrow Connector 148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CxnSpPr/>
      </xdr:nvCxnSpPr>
      <xdr:spPr bwMode="auto">
        <a:xfrm>
          <a:off x="6035675" y="2673350"/>
          <a:ext cx="612775" cy="14605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10</xdr:col>
      <xdr:colOff>543929</xdr:colOff>
      <xdr:row>14</xdr:row>
      <xdr:rowOff>93077</xdr:rowOff>
    </xdr:from>
    <xdr:to>
      <xdr:col>11</xdr:col>
      <xdr:colOff>694324</xdr:colOff>
      <xdr:row>16</xdr:row>
      <xdr:rowOff>80711</xdr:rowOff>
    </xdr:to>
    <xdr:cxnSp macro="">
      <xdr:nvCxnSpPr>
        <xdr:cNvPr id="151" name="Straight Arrow Connector 150">
          <a:extLst>
            <a:ext uri="{FF2B5EF4-FFF2-40B4-BE49-F238E27FC236}">
              <a16:creationId xmlns:a16="http://schemas.microsoft.com/office/drawing/2014/main" id="{00000000-0008-0000-0400-000097000000}"/>
            </a:ext>
          </a:extLst>
        </xdr:cNvPr>
        <xdr:cNvCxnSpPr/>
      </xdr:nvCxnSpPr>
      <xdr:spPr bwMode="auto">
        <a:xfrm rot="10800000" flipV="1">
          <a:off x="6792329" y="2455277"/>
          <a:ext cx="740945" cy="349584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10</xdr:col>
      <xdr:colOff>490933</xdr:colOff>
      <xdr:row>15</xdr:row>
      <xdr:rowOff>194991</xdr:rowOff>
    </xdr:from>
    <xdr:to>
      <xdr:col>10</xdr:col>
      <xdr:colOff>584056</xdr:colOff>
      <xdr:row>16</xdr:row>
      <xdr:rowOff>145917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CxnSpPr/>
      </xdr:nvCxnSpPr>
      <xdr:spPr bwMode="auto">
        <a:xfrm rot="16200000" flipH="1">
          <a:off x="6710419" y="2748030"/>
          <a:ext cx="150951" cy="93123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12</xdr:col>
      <xdr:colOff>238125</xdr:colOff>
      <xdr:row>11</xdr:row>
      <xdr:rowOff>95251</xdr:rowOff>
    </xdr:from>
    <xdr:to>
      <xdr:col>13</xdr:col>
      <xdr:colOff>342900</xdr:colOff>
      <xdr:row>13</xdr:row>
      <xdr:rowOff>114300</xdr:rowOff>
    </xdr:to>
    <xdr:cxnSp macro="">
      <xdr:nvCxnSpPr>
        <xdr:cNvPr id="158" name="Straight Arrow Connector 157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CxnSpPr/>
      </xdr:nvCxnSpPr>
      <xdr:spPr bwMode="auto">
        <a:xfrm flipV="1">
          <a:off x="7781925" y="1971676"/>
          <a:ext cx="723900" cy="342899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13</xdr:col>
      <xdr:colOff>318838</xdr:colOff>
      <xdr:row>11</xdr:row>
      <xdr:rowOff>3008</xdr:rowOff>
    </xdr:from>
    <xdr:to>
      <xdr:col>13</xdr:col>
      <xdr:colOff>411961</xdr:colOff>
      <xdr:row>11</xdr:row>
      <xdr:rowOff>154460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400-00009F000000}"/>
            </a:ext>
          </a:extLst>
        </xdr:cNvPr>
        <xdr:cNvCxnSpPr/>
      </xdr:nvCxnSpPr>
      <xdr:spPr bwMode="auto">
        <a:xfrm rot="16200000" flipH="1">
          <a:off x="8452599" y="1908597"/>
          <a:ext cx="151452" cy="93123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1485900</xdr:colOff>
      <xdr:row>5</xdr:row>
      <xdr:rowOff>0</xdr:rowOff>
    </xdr:from>
    <xdr:to>
      <xdr:col>7</xdr:col>
      <xdr:colOff>333375</xdr:colOff>
      <xdr:row>7</xdr:row>
      <xdr:rowOff>114300</xdr:rowOff>
    </xdr:to>
    <xdr:sp macro="" textlink="">
      <xdr:nvSpPr>
        <xdr:cNvPr id="161" name="WordArt 8">
          <a:extLst>
            <a:ext uri="{FF2B5EF4-FFF2-40B4-BE49-F238E27FC236}">
              <a16:creationId xmlns:a16="http://schemas.microsoft.com/office/drawing/2014/main" id="{00000000-0008-0000-0400-0000A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848100" y="904875"/>
          <a:ext cx="838200" cy="4381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n-US" sz="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Your Data</a:t>
          </a:r>
        </a:p>
      </xdr:txBody>
    </xdr:sp>
    <xdr:clientData/>
  </xdr:twoCellAnchor>
  <xdr:twoCellAnchor>
    <xdr:from>
      <xdr:col>8</xdr:col>
      <xdr:colOff>197103</xdr:colOff>
      <xdr:row>11</xdr:row>
      <xdr:rowOff>43443</xdr:rowOff>
    </xdr:from>
    <xdr:to>
      <xdr:col>8</xdr:col>
      <xdr:colOff>198691</xdr:colOff>
      <xdr:row>12</xdr:row>
      <xdr:rowOff>32781</xdr:rowOff>
    </xdr:to>
    <xdr:cxnSp macro="">
      <xdr:nvCxnSpPr>
        <xdr:cNvPr id="168" name="Straight Arrow Connector 167">
          <a:extLst>
            <a:ext uri="{FF2B5EF4-FFF2-40B4-BE49-F238E27FC236}">
              <a16:creationId xmlns:a16="http://schemas.microsoft.com/office/drawing/2014/main" id="{00000000-0008-0000-0400-0000A8000000}"/>
            </a:ext>
          </a:extLst>
        </xdr:cNvPr>
        <xdr:cNvCxnSpPr/>
      </xdr:nvCxnSpPr>
      <xdr:spPr bwMode="auto">
        <a:xfrm rot="5400000" flipH="1" flipV="1">
          <a:off x="4970490" y="1994706"/>
          <a:ext cx="151263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188371</xdr:colOff>
      <xdr:row>12</xdr:row>
      <xdr:rowOff>163488</xdr:rowOff>
    </xdr:from>
    <xdr:to>
      <xdr:col>8</xdr:col>
      <xdr:colOff>191925</xdr:colOff>
      <xdr:row>14</xdr:row>
      <xdr:rowOff>7107</xdr:rowOff>
    </xdr:to>
    <xdr:cxnSp macro="">
      <xdr:nvCxnSpPr>
        <xdr:cNvPr id="170" name="Straight Arrow Connector 169">
          <a:extLst>
            <a:ext uri="{FF2B5EF4-FFF2-40B4-BE49-F238E27FC236}">
              <a16:creationId xmlns:a16="http://schemas.microsoft.com/office/drawing/2014/main" id="{00000000-0008-0000-0400-0000AA000000}"/>
            </a:ext>
          </a:extLst>
        </xdr:cNvPr>
        <xdr:cNvCxnSpPr/>
      </xdr:nvCxnSpPr>
      <xdr:spPr bwMode="auto">
        <a:xfrm rot="5400000">
          <a:off x="4949093" y="2297728"/>
          <a:ext cx="170597" cy="3554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9</xdr:col>
      <xdr:colOff>565386</xdr:colOff>
      <xdr:row>9</xdr:row>
      <xdr:rowOff>44497</xdr:rowOff>
    </xdr:from>
    <xdr:to>
      <xdr:col>10</xdr:col>
      <xdr:colOff>470765</xdr:colOff>
      <xdr:row>13</xdr:row>
      <xdr:rowOff>13995</xdr:rowOff>
    </xdr:to>
    <xdr:sp macro="" textlink="">
      <xdr:nvSpPr>
        <xdr:cNvPr id="171" name="Line 15">
          <a:extLst>
            <a:ext uri="{FF2B5EF4-FFF2-40B4-BE49-F238E27FC236}">
              <a16:creationId xmlns:a16="http://schemas.microsoft.com/office/drawing/2014/main" id="{00000000-0008-0000-0400-0000AB000000}"/>
            </a:ext>
          </a:extLst>
        </xdr:cNvPr>
        <xdr:cNvSpPr>
          <a:spLocks noChangeShapeType="1"/>
        </xdr:cNvSpPr>
      </xdr:nvSpPr>
      <xdr:spPr bwMode="auto">
        <a:xfrm flipH="1" flipV="1">
          <a:off x="6013686" y="1597072"/>
          <a:ext cx="705479" cy="617198"/>
        </a:xfrm>
        <a:prstGeom prst="line">
          <a:avLst/>
        </a:prstGeom>
        <a:noFill/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 editAs="oneCell">
    <xdr:from>
      <xdr:col>7</xdr:col>
      <xdr:colOff>413613</xdr:colOff>
      <xdr:row>4</xdr:row>
      <xdr:rowOff>7937</xdr:rowOff>
    </xdr:from>
    <xdr:to>
      <xdr:col>15</xdr:col>
      <xdr:colOff>8800</xdr:colOff>
      <xdr:row>17</xdr:row>
      <xdr:rowOff>134937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6D791AD-330E-A6F7-B7C4-E3CADB1A5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4613" y="738187"/>
          <a:ext cx="5159375" cy="227806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473600</xdr:colOff>
      <xdr:row>3</xdr:row>
      <xdr:rowOff>56174</xdr:rowOff>
    </xdr:from>
    <xdr:to>
      <xdr:col>15</xdr:col>
      <xdr:colOff>1269</xdr:colOff>
      <xdr:row>17</xdr:row>
      <xdr:rowOff>37129</xdr:rowOff>
    </xdr:to>
    <xdr:sp macro="" textlink="">
      <xdr:nvSpPr>
        <xdr:cNvPr id="3074" name="AutoShape 2">
          <a:extLst>
            <a:ext uri="{FF2B5EF4-FFF2-40B4-BE49-F238E27FC236}">
              <a16:creationId xmlns:a16="http://schemas.microsoft.com/office/drawing/2014/main" id="{00000000-0008-0000-0500-0000020C0000}"/>
            </a:ext>
          </a:extLst>
        </xdr:cNvPr>
        <xdr:cNvSpPr>
          <a:spLocks noChangeAspect="1" noChangeArrowheads="1" noTextEdit="1"/>
        </xdr:cNvSpPr>
      </xdr:nvSpPr>
      <xdr:spPr bwMode="auto">
        <a:xfrm>
          <a:off x="4786520" y="650534"/>
          <a:ext cx="5044549" cy="237363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>
          <a:noFill/>
          <a:miter lim="800000"/>
          <a:headEnd/>
          <a:tailEnd/>
        </a:ln>
        <a:effectLst>
          <a:reflection blurRad="6350" stA="50000" endA="295" endPos="92000" dist="101600" dir="5400000" sy="-100000" algn="bl" rotWithShape="0"/>
        </a:effectLst>
      </xdr:spPr>
    </xdr:sp>
    <xdr:clientData/>
  </xdr:twoCellAnchor>
  <xdr:twoCellAnchor>
    <xdr:from>
      <xdr:col>8</xdr:col>
      <xdr:colOff>178590</xdr:colOff>
      <xdr:row>7</xdr:row>
      <xdr:rowOff>126476</xdr:rowOff>
    </xdr:from>
    <xdr:to>
      <xdr:col>9</xdr:col>
      <xdr:colOff>483719</xdr:colOff>
      <xdr:row>9</xdr:row>
      <xdr:rowOff>7387</xdr:rowOff>
    </xdr:to>
    <xdr:sp macro="" textlink="">
      <xdr:nvSpPr>
        <xdr:cNvPr id="3106" name="Line 34">
          <a:extLst>
            <a:ext uri="{FF2B5EF4-FFF2-40B4-BE49-F238E27FC236}">
              <a16:creationId xmlns:a16="http://schemas.microsoft.com/office/drawing/2014/main" id="{00000000-0008-0000-0500-0000220C0000}"/>
            </a:ext>
          </a:extLst>
        </xdr:cNvPr>
        <xdr:cNvSpPr>
          <a:spLocks noChangeShapeType="1"/>
        </xdr:cNvSpPr>
      </xdr:nvSpPr>
      <xdr:spPr bwMode="auto">
        <a:xfrm flipH="1" flipV="1">
          <a:off x="4750590" y="1332976"/>
          <a:ext cx="892504" cy="206349"/>
        </a:xfrm>
        <a:prstGeom prst="line">
          <a:avLst/>
        </a:prstGeom>
        <a:noFill/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8</xdr:col>
      <xdr:colOff>140204</xdr:colOff>
      <xdr:row>9</xdr:row>
      <xdr:rowOff>142312</xdr:rowOff>
    </xdr:from>
    <xdr:to>
      <xdr:col>9</xdr:col>
      <xdr:colOff>445333</xdr:colOff>
      <xdr:row>11</xdr:row>
      <xdr:rowOff>31161</xdr:rowOff>
    </xdr:to>
    <xdr:sp macro="" textlink="">
      <xdr:nvSpPr>
        <xdr:cNvPr id="3107" name="Line 35">
          <a:extLst>
            <a:ext uri="{FF2B5EF4-FFF2-40B4-BE49-F238E27FC236}">
              <a16:creationId xmlns:a16="http://schemas.microsoft.com/office/drawing/2014/main" id="{00000000-0008-0000-0500-0000230C0000}"/>
            </a:ext>
          </a:extLst>
        </xdr:cNvPr>
        <xdr:cNvSpPr>
          <a:spLocks noChangeShapeType="1"/>
        </xdr:cNvSpPr>
      </xdr:nvSpPr>
      <xdr:spPr bwMode="auto">
        <a:xfrm flipH="1" flipV="1">
          <a:off x="4712204" y="1674250"/>
          <a:ext cx="892504" cy="206349"/>
        </a:xfrm>
        <a:prstGeom prst="line">
          <a:avLst/>
        </a:prstGeom>
        <a:noFill/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9</xdr:col>
      <xdr:colOff>50754</xdr:colOff>
      <xdr:row>4</xdr:row>
      <xdr:rowOff>103187</xdr:rowOff>
    </xdr:from>
    <xdr:to>
      <xdr:col>11</xdr:col>
      <xdr:colOff>349250</xdr:colOff>
      <xdr:row>9</xdr:row>
      <xdr:rowOff>95410</xdr:rowOff>
    </xdr:to>
    <xdr:sp macro="" textlink="">
      <xdr:nvSpPr>
        <xdr:cNvPr id="3136" name="Line 64">
          <a:extLst>
            <a:ext uri="{FF2B5EF4-FFF2-40B4-BE49-F238E27FC236}">
              <a16:creationId xmlns:a16="http://schemas.microsoft.com/office/drawing/2014/main" id="{00000000-0008-0000-0500-0000400C0000}"/>
            </a:ext>
          </a:extLst>
        </xdr:cNvPr>
        <xdr:cNvSpPr>
          <a:spLocks noChangeShapeType="1"/>
        </xdr:cNvSpPr>
      </xdr:nvSpPr>
      <xdr:spPr bwMode="auto">
        <a:xfrm flipV="1">
          <a:off x="5321254" y="833437"/>
          <a:ext cx="1687559" cy="833598"/>
        </a:xfrm>
        <a:prstGeom prst="line">
          <a:avLst/>
        </a:prstGeom>
        <a:noFill/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10</xdr:col>
      <xdr:colOff>517361</xdr:colOff>
      <xdr:row>15</xdr:row>
      <xdr:rowOff>137141</xdr:rowOff>
    </xdr:from>
    <xdr:to>
      <xdr:col>11</xdr:col>
      <xdr:colOff>33329</xdr:colOff>
      <xdr:row>16</xdr:row>
      <xdr:rowOff>88776</xdr:rowOff>
    </xdr:to>
    <xdr:sp macro="" textlink="">
      <xdr:nvSpPr>
        <xdr:cNvPr id="3160" name="Line 88">
          <a:extLst>
            <a:ext uri="{FF2B5EF4-FFF2-40B4-BE49-F238E27FC236}">
              <a16:creationId xmlns:a16="http://schemas.microsoft.com/office/drawing/2014/main" id="{00000000-0008-0000-0500-0000580C0000}"/>
            </a:ext>
          </a:extLst>
        </xdr:cNvPr>
        <xdr:cNvSpPr>
          <a:spLocks noChangeShapeType="1"/>
        </xdr:cNvSpPr>
      </xdr:nvSpPr>
      <xdr:spPr bwMode="auto">
        <a:xfrm>
          <a:off x="6478424" y="2621579"/>
          <a:ext cx="103343" cy="150072"/>
        </a:xfrm>
        <a:prstGeom prst="line">
          <a:avLst/>
        </a:prstGeom>
        <a:noFill/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13</xdr:col>
      <xdr:colOff>389432</xdr:colOff>
      <xdr:row>10</xdr:row>
      <xdr:rowOff>49218</xdr:rowOff>
    </xdr:from>
    <xdr:to>
      <xdr:col>13</xdr:col>
      <xdr:colOff>492775</xdr:colOff>
      <xdr:row>11</xdr:row>
      <xdr:rowOff>40540</xdr:rowOff>
    </xdr:to>
    <xdr:sp macro="" textlink="">
      <xdr:nvSpPr>
        <xdr:cNvPr id="3161" name="Line 89">
          <a:extLst>
            <a:ext uri="{FF2B5EF4-FFF2-40B4-BE49-F238E27FC236}">
              <a16:creationId xmlns:a16="http://schemas.microsoft.com/office/drawing/2014/main" id="{00000000-0008-0000-0500-0000590C0000}"/>
            </a:ext>
          </a:extLst>
        </xdr:cNvPr>
        <xdr:cNvSpPr>
          <a:spLocks noChangeShapeType="1"/>
        </xdr:cNvSpPr>
      </xdr:nvSpPr>
      <xdr:spPr bwMode="auto">
        <a:xfrm>
          <a:off x="8263432" y="1739906"/>
          <a:ext cx="103343" cy="150072"/>
        </a:xfrm>
        <a:prstGeom prst="line">
          <a:avLst/>
        </a:prstGeom>
        <a:noFill/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8</xdr:col>
      <xdr:colOff>337495</xdr:colOff>
      <xdr:row>13</xdr:row>
      <xdr:rowOff>126359</xdr:rowOff>
    </xdr:from>
    <xdr:to>
      <xdr:col>8</xdr:col>
      <xdr:colOff>384469</xdr:colOff>
      <xdr:row>14</xdr:row>
      <xdr:rowOff>136440</xdr:rowOff>
    </xdr:to>
    <xdr:sp macro="" textlink="">
      <xdr:nvSpPr>
        <xdr:cNvPr id="3187" name="Line 115">
          <a:extLst>
            <a:ext uri="{FF2B5EF4-FFF2-40B4-BE49-F238E27FC236}">
              <a16:creationId xmlns:a16="http://schemas.microsoft.com/office/drawing/2014/main" id="{00000000-0008-0000-0500-0000730C0000}"/>
            </a:ext>
          </a:extLst>
        </xdr:cNvPr>
        <xdr:cNvSpPr>
          <a:spLocks noChangeShapeType="1"/>
        </xdr:cNvSpPr>
      </xdr:nvSpPr>
      <xdr:spPr bwMode="auto">
        <a:xfrm flipH="1">
          <a:off x="4909495" y="2293297"/>
          <a:ext cx="46974" cy="168831"/>
        </a:xfrm>
        <a:prstGeom prst="line">
          <a:avLst/>
        </a:prstGeom>
        <a:noFill/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10</xdr:col>
      <xdr:colOff>385834</xdr:colOff>
      <xdr:row>15</xdr:row>
      <xdr:rowOff>146521</xdr:rowOff>
    </xdr:from>
    <xdr:to>
      <xdr:col>10</xdr:col>
      <xdr:colOff>432808</xdr:colOff>
      <xdr:row>16</xdr:row>
      <xdr:rowOff>107536</xdr:rowOff>
    </xdr:to>
    <xdr:sp macro="" textlink="">
      <xdr:nvSpPr>
        <xdr:cNvPr id="3188" name="Line 116">
          <a:extLst>
            <a:ext uri="{FF2B5EF4-FFF2-40B4-BE49-F238E27FC236}">
              <a16:creationId xmlns:a16="http://schemas.microsoft.com/office/drawing/2014/main" id="{00000000-0008-0000-0500-0000740C0000}"/>
            </a:ext>
          </a:extLst>
        </xdr:cNvPr>
        <xdr:cNvSpPr>
          <a:spLocks noChangeShapeType="1"/>
        </xdr:cNvSpPr>
      </xdr:nvSpPr>
      <xdr:spPr bwMode="auto">
        <a:xfrm flipH="1">
          <a:off x="6346897" y="2630959"/>
          <a:ext cx="46974" cy="159452"/>
        </a:xfrm>
        <a:prstGeom prst="line">
          <a:avLst/>
        </a:prstGeom>
        <a:noFill/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8</xdr:col>
      <xdr:colOff>412653</xdr:colOff>
      <xdr:row>10</xdr:row>
      <xdr:rowOff>49218</xdr:rowOff>
    </xdr:from>
    <xdr:to>
      <xdr:col>8</xdr:col>
      <xdr:colOff>422048</xdr:colOff>
      <xdr:row>13</xdr:row>
      <xdr:rowOff>32564</xdr:rowOff>
    </xdr:to>
    <xdr:sp macro="" textlink="">
      <xdr:nvSpPr>
        <xdr:cNvPr id="3193" name="Line 121">
          <a:extLst>
            <a:ext uri="{FF2B5EF4-FFF2-40B4-BE49-F238E27FC236}">
              <a16:creationId xmlns:a16="http://schemas.microsoft.com/office/drawing/2014/main" id="{00000000-0008-0000-0500-0000790C0000}"/>
            </a:ext>
          </a:extLst>
        </xdr:cNvPr>
        <xdr:cNvSpPr>
          <a:spLocks noChangeShapeType="1"/>
        </xdr:cNvSpPr>
      </xdr:nvSpPr>
      <xdr:spPr bwMode="auto">
        <a:xfrm flipV="1">
          <a:off x="4984653" y="1739906"/>
          <a:ext cx="9395" cy="459596"/>
        </a:xfrm>
        <a:prstGeom prst="line">
          <a:avLst/>
        </a:prstGeom>
        <a:noFill/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13</xdr:col>
      <xdr:colOff>323669</xdr:colOff>
      <xdr:row>6</xdr:row>
      <xdr:rowOff>120007</xdr:rowOff>
    </xdr:from>
    <xdr:to>
      <xdr:col>13</xdr:col>
      <xdr:colOff>333064</xdr:colOff>
      <xdr:row>9</xdr:row>
      <xdr:rowOff>114174</xdr:rowOff>
    </xdr:to>
    <xdr:sp macro="" textlink="">
      <xdr:nvSpPr>
        <xdr:cNvPr id="3194" name="Line 122">
          <a:extLst>
            <a:ext uri="{FF2B5EF4-FFF2-40B4-BE49-F238E27FC236}">
              <a16:creationId xmlns:a16="http://schemas.microsoft.com/office/drawing/2014/main" id="{00000000-0008-0000-0500-00007A0C0000}"/>
            </a:ext>
          </a:extLst>
        </xdr:cNvPr>
        <xdr:cNvSpPr>
          <a:spLocks noChangeShapeType="1"/>
        </xdr:cNvSpPr>
      </xdr:nvSpPr>
      <xdr:spPr bwMode="auto">
        <a:xfrm>
          <a:off x="8197669" y="1167757"/>
          <a:ext cx="9395" cy="478355"/>
        </a:xfrm>
        <a:prstGeom prst="line">
          <a:avLst/>
        </a:prstGeom>
        <a:noFill/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10</xdr:col>
      <xdr:colOff>460992</xdr:colOff>
      <xdr:row>6</xdr:row>
      <xdr:rowOff>120007</xdr:rowOff>
    </xdr:from>
    <xdr:to>
      <xdr:col>13</xdr:col>
      <xdr:colOff>323669</xdr:colOff>
      <xdr:row>12</xdr:row>
      <xdr:rowOff>50622</xdr:rowOff>
    </xdr:to>
    <xdr:sp macro="" textlink="">
      <xdr:nvSpPr>
        <xdr:cNvPr id="3195" name="Line 123">
          <a:extLst>
            <a:ext uri="{FF2B5EF4-FFF2-40B4-BE49-F238E27FC236}">
              <a16:creationId xmlns:a16="http://schemas.microsoft.com/office/drawing/2014/main" id="{00000000-0008-0000-0500-00007B0C0000}"/>
            </a:ext>
          </a:extLst>
        </xdr:cNvPr>
        <xdr:cNvSpPr>
          <a:spLocks noChangeShapeType="1"/>
        </xdr:cNvSpPr>
      </xdr:nvSpPr>
      <xdr:spPr bwMode="auto">
        <a:xfrm flipV="1">
          <a:off x="6422055" y="1167757"/>
          <a:ext cx="1775614" cy="891053"/>
        </a:xfrm>
        <a:prstGeom prst="line">
          <a:avLst/>
        </a:prstGeom>
        <a:noFill/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8</xdr:col>
      <xdr:colOff>412653</xdr:colOff>
      <xdr:row>10</xdr:row>
      <xdr:rowOff>49218</xdr:rowOff>
    </xdr:from>
    <xdr:to>
      <xdr:col>10</xdr:col>
      <xdr:colOff>460992</xdr:colOff>
      <xdr:row>12</xdr:row>
      <xdr:rowOff>50621</xdr:rowOff>
    </xdr:to>
    <xdr:sp macro="" textlink="">
      <xdr:nvSpPr>
        <xdr:cNvPr id="3196" name="Line 124">
          <a:extLst>
            <a:ext uri="{FF2B5EF4-FFF2-40B4-BE49-F238E27FC236}">
              <a16:creationId xmlns:a16="http://schemas.microsoft.com/office/drawing/2014/main" id="{00000000-0008-0000-0500-00007C0C0000}"/>
            </a:ext>
          </a:extLst>
        </xdr:cNvPr>
        <xdr:cNvSpPr>
          <a:spLocks noChangeShapeType="1"/>
        </xdr:cNvSpPr>
      </xdr:nvSpPr>
      <xdr:spPr bwMode="auto">
        <a:xfrm>
          <a:off x="4984653" y="1739906"/>
          <a:ext cx="1437402" cy="318903"/>
        </a:xfrm>
        <a:prstGeom prst="line">
          <a:avLst/>
        </a:prstGeom>
        <a:noFill/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8</xdr:col>
      <xdr:colOff>412653</xdr:colOff>
      <xdr:row>13</xdr:row>
      <xdr:rowOff>32564</xdr:rowOff>
    </xdr:from>
    <xdr:to>
      <xdr:col>10</xdr:col>
      <xdr:colOff>460992</xdr:colOff>
      <xdr:row>15</xdr:row>
      <xdr:rowOff>52726</xdr:rowOff>
    </xdr:to>
    <xdr:sp macro="" textlink="">
      <xdr:nvSpPr>
        <xdr:cNvPr id="3197" name="Line 125">
          <a:extLst>
            <a:ext uri="{FF2B5EF4-FFF2-40B4-BE49-F238E27FC236}">
              <a16:creationId xmlns:a16="http://schemas.microsoft.com/office/drawing/2014/main" id="{00000000-0008-0000-0500-00007D0C0000}"/>
            </a:ext>
          </a:extLst>
        </xdr:cNvPr>
        <xdr:cNvSpPr>
          <a:spLocks noChangeShapeType="1"/>
        </xdr:cNvSpPr>
      </xdr:nvSpPr>
      <xdr:spPr bwMode="auto">
        <a:xfrm>
          <a:off x="4984653" y="2199502"/>
          <a:ext cx="1437402" cy="337662"/>
        </a:xfrm>
        <a:prstGeom prst="line">
          <a:avLst/>
        </a:prstGeom>
        <a:noFill/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10</xdr:col>
      <xdr:colOff>460992</xdr:colOff>
      <xdr:row>9</xdr:row>
      <xdr:rowOff>114173</xdr:rowOff>
    </xdr:from>
    <xdr:to>
      <xdr:col>13</xdr:col>
      <xdr:colOff>323669</xdr:colOff>
      <xdr:row>15</xdr:row>
      <xdr:rowOff>52726</xdr:rowOff>
    </xdr:to>
    <xdr:sp macro="" textlink="">
      <xdr:nvSpPr>
        <xdr:cNvPr id="3201" name="Line 129">
          <a:extLst>
            <a:ext uri="{FF2B5EF4-FFF2-40B4-BE49-F238E27FC236}">
              <a16:creationId xmlns:a16="http://schemas.microsoft.com/office/drawing/2014/main" id="{00000000-0008-0000-0500-0000810C0000}"/>
            </a:ext>
          </a:extLst>
        </xdr:cNvPr>
        <xdr:cNvSpPr>
          <a:spLocks noChangeShapeType="1"/>
        </xdr:cNvSpPr>
      </xdr:nvSpPr>
      <xdr:spPr bwMode="auto">
        <a:xfrm flipH="1">
          <a:off x="6422055" y="1646111"/>
          <a:ext cx="1775614" cy="891053"/>
        </a:xfrm>
        <a:prstGeom prst="line">
          <a:avLst/>
        </a:prstGeom>
        <a:noFill/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10</xdr:col>
      <xdr:colOff>460992</xdr:colOff>
      <xdr:row>12</xdr:row>
      <xdr:rowOff>50621</xdr:rowOff>
    </xdr:from>
    <xdr:to>
      <xdr:col>10</xdr:col>
      <xdr:colOff>470387</xdr:colOff>
      <xdr:row>15</xdr:row>
      <xdr:rowOff>52726</xdr:rowOff>
    </xdr:to>
    <xdr:sp macro="" textlink="">
      <xdr:nvSpPr>
        <xdr:cNvPr id="3202" name="Line 130">
          <a:extLst>
            <a:ext uri="{FF2B5EF4-FFF2-40B4-BE49-F238E27FC236}">
              <a16:creationId xmlns:a16="http://schemas.microsoft.com/office/drawing/2014/main" id="{00000000-0008-0000-0500-0000820C0000}"/>
            </a:ext>
          </a:extLst>
        </xdr:cNvPr>
        <xdr:cNvSpPr>
          <a:spLocks noChangeShapeType="1"/>
        </xdr:cNvSpPr>
      </xdr:nvSpPr>
      <xdr:spPr bwMode="auto">
        <a:xfrm>
          <a:off x="6422055" y="2058809"/>
          <a:ext cx="9395" cy="478355"/>
        </a:xfrm>
        <a:prstGeom prst="line">
          <a:avLst/>
        </a:prstGeom>
        <a:noFill/>
        <a:ln w="1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 editAs="oneCell">
    <xdr:from>
      <xdr:col>1</xdr:col>
      <xdr:colOff>9525</xdr:colOff>
      <xdr:row>1</xdr:row>
      <xdr:rowOff>19050</xdr:rowOff>
    </xdr:from>
    <xdr:to>
      <xdr:col>3</xdr:col>
      <xdr:colOff>38100</xdr:colOff>
      <xdr:row>4</xdr:row>
      <xdr:rowOff>38100</xdr:rowOff>
    </xdr:to>
    <xdr:pic>
      <xdr:nvPicPr>
        <xdr:cNvPr id="4098" name="Picture 2" descr="P:\My Documents\Mkt Work\logos\LB White\LBWnew281.jpg">
          <a:extLst>
            <a:ext uri="{FF2B5EF4-FFF2-40B4-BE49-F238E27FC236}">
              <a16:creationId xmlns:a16="http://schemas.microsoft.com/office/drawing/2014/main" id="{00000000-0008-0000-05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0075" y="180975"/>
          <a:ext cx="1447800" cy="600075"/>
        </a:xfrm>
        <a:prstGeom prst="rect">
          <a:avLst/>
        </a:prstGeom>
        <a:noFill/>
      </xdr:spPr>
    </xdr:pic>
    <xdr:clientData/>
  </xdr:twoCellAnchor>
  <xdr:twoCellAnchor>
    <xdr:from>
      <xdr:col>4</xdr:col>
      <xdr:colOff>1495425</xdr:colOff>
      <xdr:row>5</xdr:row>
      <xdr:rowOff>15875</xdr:rowOff>
    </xdr:from>
    <xdr:to>
      <xdr:col>7</xdr:col>
      <xdr:colOff>285750</xdr:colOff>
      <xdr:row>7</xdr:row>
      <xdr:rowOff>152401</xdr:rowOff>
    </xdr:to>
    <xdr:sp macro="" textlink="">
      <xdr:nvSpPr>
        <xdr:cNvPr id="4099" name="WordArt 3">
          <a:extLst>
            <a:ext uri="{FF2B5EF4-FFF2-40B4-BE49-F238E27FC236}">
              <a16:creationId xmlns:a16="http://schemas.microsoft.com/office/drawing/2014/main" id="{00000000-0008-0000-0500-0000031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860800" y="904875"/>
          <a:ext cx="782638" cy="454026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n-US" sz="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Your Data</a:t>
          </a:r>
        </a:p>
      </xdr:txBody>
    </xdr:sp>
    <xdr:clientData/>
  </xdr:twoCellAnchor>
  <xdr:twoCellAnchor>
    <xdr:from>
      <xdr:col>4</xdr:col>
      <xdr:colOff>1228724</xdr:colOff>
      <xdr:row>7</xdr:row>
      <xdr:rowOff>182563</xdr:rowOff>
    </xdr:from>
    <xdr:to>
      <xdr:col>4</xdr:col>
      <xdr:colOff>1460499</xdr:colOff>
      <xdr:row>8</xdr:row>
      <xdr:rowOff>115888</xdr:rowOff>
    </xdr:to>
    <xdr:sp macro="" textlink="">
      <xdr:nvSpPr>
        <xdr:cNvPr id="4100" name="Line 4">
          <a:extLst>
            <a:ext uri="{FF2B5EF4-FFF2-40B4-BE49-F238E27FC236}">
              <a16:creationId xmlns:a16="http://schemas.microsoft.com/office/drawing/2014/main" id="{00000000-0008-0000-0500-000004100000}"/>
            </a:ext>
          </a:extLst>
        </xdr:cNvPr>
        <xdr:cNvSpPr>
          <a:spLocks noChangeShapeType="1"/>
        </xdr:cNvSpPr>
      </xdr:nvSpPr>
      <xdr:spPr bwMode="auto">
        <a:xfrm flipH="1">
          <a:off x="3594099" y="1389063"/>
          <a:ext cx="231775" cy="13176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563983</xdr:colOff>
      <xdr:row>9</xdr:row>
      <xdr:rowOff>132254</xdr:rowOff>
    </xdr:from>
    <xdr:to>
      <xdr:col>9</xdr:col>
      <xdr:colOff>756692</xdr:colOff>
      <xdr:row>10</xdr:row>
      <xdr:rowOff>150689</xdr:rowOff>
    </xdr:to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500-000089000000}"/>
            </a:ext>
          </a:extLst>
        </xdr:cNvPr>
        <xdr:cNvSpPr txBox="1"/>
      </xdr:nvSpPr>
      <xdr:spPr>
        <a:xfrm>
          <a:off x="6012283" y="1684829"/>
          <a:ext cx="192709" cy="180360"/>
        </a:xfrm>
        <a:prstGeom prst="rect">
          <a:avLst/>
        </a:prstGeom>
        <a:solidFill>
          <a:srgbClr val="7030A0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rtlCol="0" anchor="ctr"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en-US" sz="1100" b="1" i="0" cap="all" spc="0" baseline="0">
              <a:ln/>
              <a:solidFill>
                <a:schemeClr val="bg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D</a:t>
          </a:r>
        </a:p>
      </xdr:txBody>
    </xdr:sp>
    <xdr:clientData/>
  </xdr:twoCellAnchor>
  <xdr:twoCellAnchor>
    <xdr:from>
      <xdr:col>9</xdr:col>
      <xdr:colOff>423890</xdr:colOff>
      <xdr:row>12</xdr:row>
      <xdr:rowOff>3666</xdr:rowOff>
    </xdr:from>
    <xdr:to>
      <xdr:col>9</xdr:col>
      <xdr:colOff>615370</xdr:colOff>
      <xdr:row>13</xdr:row>
      <xdr:rowOff>25277</xdr:rowOff>
    </xdr:to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500-00008A000000}"/>
            </a:ext>
          </a:extLst>
        </xdr:cNvPr>
        <xdr:cNvSpPr txBox="1"/>
      </xdr:nvSpPr>
      <xdr:spPr>
        <a:xfrm>
          <a:off x="5872190" y="2042016"/>
          <a:ext cx="191480" cy="183536"/>
        </a:xfrm>
        <a:prstGeom prst="rect">
          <a:avLst/>
        </a:prstGeom>
        <a:solidFill>
          <a:srgbClr val="7030A0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rtlCol="0" anchor="ctr"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en-US" sz="1100" b="1" i="0" cap="all" spc="0" baseline="0">
              <a:ln/>
              <a:solidFill>
                <a:schemeClr val="bg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A</a:t>
          </a:r>
        </a:p>
      </xdr:txBody>
    </xdr:sp>
    <xdr:clientData/>
  </xdr:twoCellAnchor>
  <xdr:twoCellAnchor>
    <xdr:from>
      <xdr:col>11</xdr:col>
      <xdr:colOff>222406</xdr:colOff>
      <xdr:row>6</xdr:row>
      <xdr:rowOff>157670</xdr:rowOff>
    </xdr:from>
    <xdr:to>
      <xdr:col>11</xdr:col>
      <xdr:colOff>409576</xdr:colOff>
      <xdr:row>7</xdr:row>
      <xdr:rowOff>175257</xdr:rowOff>
    </xdr:to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500-00008B000000}"/>
            </a:ext>
          </a:extLst>
        </xdr:cNvPr>
        <xdr:cNvSpPr txBox="1"/>
      </xdr:nvSpPr>
      <xdr:spPr>
        <a:xfrm>
          <a:off x="7061356" y="1224470"/>
          <a:ext cx="187170" cy="179512"/>
        </a:xfrm>
        <a:prstGeom prst="rect">
          <a:avLst/>
        </a:prstGeom>
        <a:solidFill>
          <a:srgbClr val="7030A0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rtlCol="0" anchor="ctr"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en-US" sz="1100" b="1" i="0" cap="all" spc="0" baseline="0">
              <a:ln/>
              <a:solidFill>
                <a:schemeClr val="bg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C</a:t>
          </a:r>
        </a:p>
      </xdr:txBody>
    </xdr:sp>
    <xdr:clientData/>
  </xdr:twoCellAnchor>
  <xdr:twoCellAnchor>
    <xdr:from>
      <xdr:col>12</xdr:col>
      <xdr:colOff>121674</xdr:colOff>
      <xdr:row>9</xdr:row>
      <xdr:rowOff>138872</xdr:rowOff>
    </xdr:from>
    <xdr:to>
      <xdr:col>12</xdr:col>
      <xdr:colOff>300037</xdr:colOff>
      <xdr:row>10</xdr:row>
      <xdr:rowOff>157308</xdr:rowOff>
    </xdr:to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500-00008D000000}"/>
            </a:ext>
          </a:extLst>
        </xdr:cNvPr>
        <xdr:cNvSpPr txBox="1"/>
      </xdr:nvSpPr>
      <xdr:spPr>
        <a:xfrm>
          <a:off x="7665474" y="1691447"/>
          <a:ext cx="178363" cy="180361"/>
        </a:xfrm>
        <a:prstGeom prst="rect">
          <a:avLst/>
        </a:prstGeom>
        <a:solidFill>
          <a:srgbClr val="7030A0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rtlCol="0" anchor="ctr"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en-US" sz="1100" b="1" i="0" cap="all" spc="0" baseline="0">
              <a:ln/>
              <a:solidFill>
                <a:schemeClr val="bg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B</a:t>
          </a:r>
        </a:p>
      </xdr:txBody>
    </xdr:sp>
    <xdr:clientData/>
  </xdr:twoCellAnchor>
  <xdr:twoCellAnchor>
    <xdr:from>
      <xdr:col>12</xdr:col>
      <xdr:colOff>150205</xdr:colOff>
      <xdr:row>12</xdr:row>
      <xdr:rowOff>62670</xdr:rowOff>
    </xdr:from>
    <xdr:to>
      <xdr:col>12</xdr:col>
      <xdr:colOff>335645</xdr:colOff>
      <xdr:row>14</xdr:row>
      <xdr:rowOff>1917</xdr:rowOff>
    </xdr:to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500-000090000000}"/>
            </a:ext>
          </a:extLst>
        </xdr:cNvPr>
        <xdr:cNvSpPr txBox="1"/>
      </xdr:nvSpPr>
      <xdr:spPr>
        <a:xfrm>
          <a:off x="7694005" y="2101020"/>
          <a:ext cx="185440" cy="2630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>
              <a:solidFill>
                <a:schemeClr val="accent2">
                  <a:lumMod val="75000"/>
                </a:schemeClr>
              </a:solidFill>
            </a:rPr>
            <a:t>L</a:t>
          </a:r>
        </a:p>
      </xdr:txBody>
    </xdr:sp>
    <xdr:clientData/>
  </xdr:twoCellAnchor>
  <xdr:twoCellAnchor>
    <xdr:from>
      <xdr:col>9</xdr:col>
      <xdr:colOff>374047</xdr:colOff>
      <xdr:row>14</xdr:row>
      <xdr:rowOff>80963</xdr:rowOff>
    </xdr:from>
    <xdr:to>
      <xdr:col>9</xdr:col>
      <xdr:colOff>642939</xdr:colOff>
      <xdr:row>15</xdr:row>
      <xdr:rowOff>127429</xdr:rowOff>
    </xdr:to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500-000091000000}"/>
            </a:ext>
          </a:extLst>
        </xdr:cNvPr>
        <xdr:cNvSpPr txBox="1"/>
      </xdr:nvSpPr>
      <xdr:spPr>
        <a:xfrm>
          <a:off x="5822347" y="2443163"/>
          <a:ext cx="268892" cy="2083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>
              <a:solidFill>
                <a:schemeClr val="accent2">
                  <a:lumMod val="75000"/>
                </a:schemeClr>
              </a:solidFill>
            </a:rPr>
            <a:t>W</a:t>
          </a:r>
        </a:p>
      </xdr:txBody>
    </xdr:sp>
    <xdr:clientData/>
  </xdr:twoCellAnchor>
  <xdr:twoCellAnchor>
    <xdr:from>
      <xdr:col>8</xdr:col>
      <xdr:colOff>127275</xdr:colOff>
      <xdr:row>10</xdr:row>
      <xdr:rowOff>137058</xdr:rowOff>
    </xdr:from>
    <xdr:to>
      <xdr:col>8</xdr:col>
      <xdr:colOff>249419</xdr:colOff>
      <xdr:row>12</xdr:row>
      <xdr:rowOff>74625</xdr:rowOff>
    </xdr:to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500-000092000000}"/>
            </a:ext>
          </a:extLst>
        </xdr:cNvPr>
        <xdr:cNvSpPr txBox="1"/>
      </xdr:nvSpPr>
      <xdr:spPr>
        <a:xfrm>
          <a:off x="4977088" y="1827746"/>
          <a:ext cx="122144" cy="2550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>
              <a:solidFill>
                <a:schemeClr val="accent2">
                  <a:lumMod val="75000"/>
                </a:schemeClr>
              </a:solidFill>
            </a:rPr>
            <a:t>H</a:t>
          </a:r>
        </a:p>
      </xdr:txBody>
    </xdr:sp>
    <xdr:clientData/>
  </xdr:twoCellAnchor>
  <xdr:twoCellAnchor>
    <xdr:from>
      <xdr:col>8</xdr:col>
      <xdr:colOff>308503</xdr:colOff>
      <xdr:row>8</xdr:row>
      <xdr:rowOff>6406</xdr:rowOff>
    </xdr:from>
    <xdr:to>
      <xdr:col>8</xdr:col>
      <xdr:colOff>418452</xdr:colOff>
      <xdr:row>9</xdr:row>
      <xdr:rowOff>145350</xdr:rowOff>
    </xdr:to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500-000093000000}"/>
            </a:ext>
          </a:extLst>
        </xdr:cNvPr>
        <xdr:cNvSpPr txBox="1"/>
      </xdr:nvSpPr>
      <xdr:spPr>
        <a:xfrm>
          <a:off x="5158316" y="1411344"/>
          <a:ext cx="109949" cy="2659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>
              <a:solidFill>
                <a:schemeClr val="accent2">
                  <a:lumMod val="75000"/>
                </a:schemeClr>
              </a:solidFill>
            </a:rPr>
            <a:t>G</a:t>
          </a:r>
        </a:p>
      </xdr:txBody>
    </xdr:sp>
    <xdr:clientData/>
  </xdr:twoCellAnchor>
  <xdr:twoCellAnchor>
    <xdr:from>
      <xdr:col>8</xdr:col>
      <xdr:colOff>436564</xdr:colOff>
      <xdr:row>9</xdr:row>
      <xdr:rowOff>1758</xdr:rowOff>
    </xdr:from>
    <xdr:to>
      <xdr:col>10</xdr:col>
      <xdr:colOff>444501</xdr:colOff>
      <xdr:row>12</xdr:row>
      <xdr:rowOff>47625</xdr:rowOff>
    </xdr:to>
    <xdr:sp macro="" textlink="">
      <xdr:nvSpPr>
        <xdr:cNvPr id="148" name="Freeform 147">
          <a:extLst>
            <a:ext uri="{FF2B5EF4-FFF2-40B4-BE49-F238E27FC236}">
              <a16:creationId xmlns:a16="http://schemas.microsoft.com/office/drawing/2014/main" id="{00000000-0008-0000-0500-000094000000}"/>
            </a:ext>
          </a:extLst>
        </xdr:cNvPr>
        <xdr:cNvSpPr/>
      </xdr:nvSpPr>
      <xdr:spPr bwMode="auto">
        <a:xfrm>
          <a:off x="5008564" y="1533696"/>
          <a:ext cx="1397000" cy="522117"/>
        </a:xfrm>
        <a:custGeom>
          <a:avLst/>
          <a:gdLst>
            <a:gd name="connsiteX0" fmla="*/ 1445608 w 1445608"/>
            <a:gd name="connsiteY0" fmla="*/ 494513 h 494513"/>
            <a:gd name="connsiteX1" fmla="*/ 1163230 w 1445608"/>
            <a:gd name="connsiteY1" fmla="*/ 182632 h 494513"/>
            <a:gd name="connsiteX2" fmla="*/ 750199 w 1445608"/>
            <a:gd name="connsiteY2" fmla="*/ 26692 h 494513"/>
            <a:gd name="connsiteX3" fmla="*/ 387743 w 1445608"/>
            <a:gd name="connsiteY3" fmla="*/ 26692 h 494513"/>
            <a:gd name="connsiteX4" fmla="*/ 0 w 1445608"/>
            <a:gd name="connsiteY4" fmla="*/ 186847 h 4945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445608" h="494513">
              <a:moveTo>
                <a:pt x="1445608" y="494513"/>
              </a:moveTo>
              <a:cubicBezTo>
                <a:pt x="1362369" y="377557"/>
                <a:pt x="1279131" y="260602"/>
                <a:pt x="1163230" y="182632"/>
              </a:cubicBezTo>
              <a:cubicBezTo>
                <a:pt x="1047329" y="104662"/>
                <a:pt x="879447" y="52682"/>
                <a:pt x="750199" y="26692"/>
              </a:cubicBezTo>
              <a:cubicBezTo>
                <a:pt x="620951" y="702"/>
                <a:pt x="512776" y="0"/>
                <a:pt x="387743" y="26692"/>
              </a:cubicBezTo>
              <a:cubicBezTo>
                <a:pt x="262710" y="53384"/>
                <a:pt x="131355" y="120115"/>
                <a:pt x="0" y="186847"/>
              </a:cubicBezTo>
            </a:path>
          </a:pathLst>
        </a:cu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326127</xdr:colOff>
      <xdr:row>9</xdr:row>
      <xdr:rowOff>63217</xdr:rowOff>
    </xdr:from>
    <xdr:to>
      <xdr:col>8</xdr:col>
      <xdr:colOff>386677</xdr:colOff>
      <xdr:row>10</xdr:row>
      <xdr:rowOff>8429</xdr:rowOff>
    </xdr:to>
    <xdr:cxnSp macro="">
      <xdr:nvCxnSpPr>
        <xdr:cNvPr id="153" name="Straight Arrow Connector 152">
          <a:extLst>
            <a:ext uri="{FF2B5EF4-FFF2-40B4-BE49-F238E27FC236}">
              <a16:creationId xmlns:a16="http://schemas.microsoft.com/office/drawing/2014/main" id="{00000000-0008-0000-0500-000099000000}"/>
            </a:ext>
          </a:extLst>
        </xdr:cNvPr>
        <xdr:cNvCxnSpPr/>
      </xdr:nvCxnSpPr>
      <xdr:spPr bwMode="auto">
        <a:xfrm rot="5400000">
          <a:off x="5154234" y="1616861"/>
          <a:ext cx="103962" cy="6055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47202</xdr:colOff>
      <xdr:row>10</xdr:row>
      <xdr:rowOff>35907</xdr:rowOff>
    </xdr:from>
    <xdr:to>
      <xdr:col>8</xdr:col>
      <xdr:colOff>352002</xdr:colOff>
      <xdr:row>10</xdr:row>
      <xdr:rowOff>37495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500-00009E000000}"/>
            </a:ext>
          </a:extLst>
        </xdr:cNvPr>
        <xdr:cNvCxnSpPr/>
      </xdr:nvCxnSpPr>
      <xdr:spPr bwMode="auto">
        <a:xfrm rot="10800000">
          <a:off x="4897015" y="1726595"/>
          <a:ext cx="304800" cy="1588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</xdr:col>
      <xdr:colOff>51418</xdr:colOff>
      <xdr:row>13</xdr:row>
      <xdr:rowOff>6406</xdr:rowOff>
    </xdr:from>
    <xdr:to>
      <xdr:col>8</xdr:col>
      <xdr:colOff>356218</xdr:colOff>
      <xdr:row>13</xdr:row>
      <xdr:rowOff>7994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500-00009F000000}"/>
            </a:ext>
          </a:extLst>
        </xdr:cNvPr>
        <xdr:cNvCxnSpPr/>
      </xdr:nvCxnSpPr>
      <xdr:spPr bwMode="auto">
        <a:xfrm rot="10800000">
          <a:off x="4901231" y="2173344"/>
          <a:ext cx="304800" cy="1588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</xdr:col>
      <xdr:colOff>233410</xdr:colOff>
      <xdr:row>10</xdr:row>
      <xdr:rowOff>42173</xdr:rowOff>
    </xdr:from>
    <xdr:to>
      <xdr:col>8</xdr:col>
      <xdr:colOff>233412</xdr:colOff>
      <xdr:row>11</xdr:row>
      <xdr:rowOff>37958</xdr:rowOff>
    </xdr:to>
    <xdr:cxnSp macro="">
      <xdr:nvCxnSpPr>
        <xdr:cNvPr id="167" name="Straight Arrow Connector 166">
          <a:extLst>
            <a:ext uri="{FF2B5EF4-FFF2-40B4-BE49-F238E27FC236}">
              <a16:creationId xmlns:a16="http://schemas.microsoft.com/office/drawing/2014/main" id="{00000000-0008-0000-0500-0000A7000000}"/>
            </a:ext>
          </a:extLst>
        </xdr:cNvPr>
        <xdr:cNvCxnSpPr/>
      </xdr:nvCxnSpPr>
      <xdr:spPr bwMode="auto">
        <a:xfrm rot="5400000" flipH="1" flipV="1">
          <a:off x="5005956" y="1810128"/>
          <a:ext cx="154535" cy="2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232612</xdr:colOff>
      <xdr:row>12</xdr:row>
      <xdr:rowOff>21865</xdr:rowOff>
    </xdr:from>
    <xdr:to>
      <xdr:col>8</xdr:col>
      <xdr:colOff>234200</xdr:colOff>
      <xdr:row>13</xdr:row>
      <xdr:rowOff>9221</xdr:rowOff>
    </xdr:to>
    <xdr:cxnSp macro="">
      <xdr:nvCxnSpPr>
        <xdr:cNvPr id="170" name="Straight Arrow Connector 169">
          <a:extLst>
            <a:ext uri="{FF2B5EF4-FFF2-40B4-BE49-F238E27FC236}">
              <a16:creationId xmlns:a16="http://schemas.microsoft.com/office/drawing/2014/main" id="{00000000-0008-0000-0500-0000AA000000}"/>
            </a:ext>
          </a:extLst>
        </xdr:cNvPr>
        <xdr:cNvCxnSpPr/>
      </xdr:nvCxnSpPr>
      <xdr:spPr bwMode="auto">
        <a:xfrm rot="5400000">
          <a:off x="5010166" y="2102312"/>
          <a:ext cx="146106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437251</xdr:colOff>
      <xdr:row>7</xdr:row>
      <xdr:rowOff>193872</xdr:rowOff>
    </xdr:from>
    <xdr:to>
      <xdr:col>8</xdr:col>
      <xdr:colOff>500469</xdr:colOff>
      <xdr:row>8</xdr:row>
      <xdr:rowOff>92722</xdr:rowOff>
    </xdr:to>
    <xdr:cxnSp macro="">
      <xdr:nvCxnSpPr>
        <xdr:cNvPr id="172" name="Straight Arrow Connector 171">
          <a:extLst>
            <a:ext uri="{FF2B5EF4-FFF2-40B4-BE49-F238E27FC236}">
              <a16:creationId xmlns:a16="http://schemas.microsoft.com/office/drawing/2014/main" id="{00000000-0008-0000-0500-0000AC000000}"/>
            </a:ext>
          </a:extLst>
        </xdr:cNvPr>
        <xdr:cNvCxnSpPr/>
      </xdr:nvCxnSpPr>
      <xdr:spPr bwMode="auto">
        <a:xfrm rot="5400000" flipH="1" flipV="1">
          <a:off x="5270029" y="1417407"/>
          <a:ext cx="97288" cy="6321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415818</xdr:colOff>
      <xdr:row>14</xdr:row>
      <xdr:rowOff>31697</xdr:rowOff>
    </xdr:from>
    <xdr:to>
      <xdr:col>9</xdr:col>
      <xdr:colOff>433389</xdr:colOff>
      <xdr:row>15</xdr:row>
      <xdr:rowOff>14288</xdr:rowOff>
    </xdr:to>
    <xdr:cxnSp macro="">
      <xdr:nvCxnSpPr>
        <xdr:cNvPr id="189" name="Straight Arrow Connector 188">
          <a:extLst>
            <a:ext uri="{FF2B5EF4-FFF2-40B4-BE49-F238E27FC236}">
              <a16:creationId xmlns:a16="http://schemas.microsoft.com/office/drawing/2014/main" id="{00000000-0008-0000-0500-0000BD000000}"/>
            </a:ext>
          </a:extLst>
        </xdr:cNvPr>
        <xdr:cNvCxnSpPr/>
      </xdr:nvCxnSpPr>
      <xdr:spPr bwMode="auto">
        <a:xfrm rot="10800000">
          <a:off x="5273568" y="2393897"/>
          <a:ext cx="608121" cy="144516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9</xdr:col>
      <xdr:colOff>638175</xdr:colOff>
      <xdr:row>15</xdr:row>
      <xdr:rowOff>57150</xdr:rowOff>
    </xdr:from>
    <xdr:to>
      <xdr:col>10</xdr:col>
      <xdr:colOff>437252</xdr:colOff>
      <xdr:row>15</xdr:row>
      <xdr:rowOff>198930</xdr:rowOff>
    </xdr:to>
    <xdr:cxnSp macro="">
      <xdr:nvCxnSpPr>
        <xdr:cNvPr id="191" name="Straight Arrow Connector 190">
          <a:extLst>
            <a:ext uri="{FF2B5EF4-FFF2-40B4-BE49-F238E27FC236}">
              <a16:creationId xmlns:a16="http://schemas.microsoft.com/office/drawing/2014/main" id="{00000000-0008-0000-0500-0000BF000000}"/>
            </a:ext>
          </a:extLst>
        </xdr:cNvPr>
        <xdr:cNvCxnSpPr/>
      </xdr:nvCxnSpPr>
      <xdr:spPr bwMode="auto">
        <a:xfrm>
          <a:off x="6086475" y="2581275"/>
          <a:ext cx="599177" cy="14178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11</xdr:col>
      <xdr:colOff>17914</xdr:colOff>
      <xdr:row>13</xdr:row>
      <xdr:rowOff>66674</xdr:rowOff>
    </xdr:from>
    <xdr:to>
      <xdr:col>12</xdr:col>
      <xdr:colOff>204788</xdr:colOff>
      <xdr:row>15</xdr:row>
      <xdr:rowOff>193321</xdr:rowOff>
    </xdr:to>
    <xdr:cxnSp macro="">
      <xdr:nvCxnSpPr>
        <xdr:cNvPr id="196" name="Straight Arrow Connector 195">
          <a:extLst>
            <a:ext uri="{FF2B5EF4-FFF2-40B4-BE49-F238E27FC236}">
              <a16:creationId xmlns:a16="http://schemas.microsoft.com/office/drawing/2014/main" id="{00000000-0008-0000-0500-0000C4000000}"/>
            </a:ext>
          </a:extLst>
        </xdr:cNvPr>
        <xdr:cNvCxnSpPr/>
      </xdr:nvCxnSpPr>
      <xdr:spPr bwMode="auto">
        <a:xfrm rot="10800000" flipV="1">
          <a:off x="6856864" y="2266949"/>
          <a:ext cx="891724" cy="450497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12</xdr:col>
      <xdr:colOff>319088</xdr:colOff>
      <xdr:row>10</xdr:row>
      <xdr:rowOff>110127</xdr:rowOff>
    </xdr:from>
    <xdr:to>
      <xdr:col>13</xdr:col>
      <xdr:colOff>474087</xdr:colOff>
      <xdr:row>13</xdr:row>
      <xdr:rowOff>14288</xdr:rowOff>
    </xdr:to>
    <xdr:cxnSp macro="">
      <xdr:nvCxnSpPr>
        <xdr:cNvPr id="201" name="Straight Arrow Connector 200">
          <a:extLst>
            <a:ext uri="{FF2B5EF4-FFF2-40B4-BE49-F238E27FC236}">
              <a16:creationId xmlns:a16="http://schemas.microsoft.com/office/drawing/2014/main" id="{00000000-0008-0000-0500-0000C9000000}"/>
            </a:ext>
          </a:extLst>
        </xdr:cNvPr>
        <xdr:cNvCxnSpPr/>
      </xdr:nvCxnSpPr>
      <xdr:spPr bwMode="auto">
        <a:xfrm flipV="1">
          <a:off x="7862888" y="1824627"/>
          <a:ext cx="774124" cy="389936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11</xdr:col>
      <xdr:colOff>241300</xdr:colOff>
      <xdr:row>3</xdr:row>
      <xdr:rowOff>122409</xdr:rowOff>
    </xdr:from>
    <xdr:to>
      <xdr:col>13</xdr:col>
      <xdr:colOff>333376</xdr:colOff>
      <xdr:row>6</xdr:row>
      <xdr:rowOff>119062</xdr:rowOff>
    </xdr:to>
    <xdr:sp macro="" textlink="">
      <xdr:nvSpPr>
        <xdr:cNvPr id="43" name="Freeform 147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/>
      </xdr:nvSpPr>
      <xdr:spPr bwMode="auto">
        <a:xfrm>
          <a:off x="7105650" y="712959"/>
          <a:ext cx="1457326" cy="523703"/>
        </a:xfrm>
        <a:custGeom>
          <a:avLst/>
          <a:gdLst>
            <a:gd name="connsiteX0" fmla="*/ 1445608 w 1445608"/>
            <a:gd name="connsiteY0" fmla="*/ 494513 h 494513"/>
            <a:gd name="connsiteX1" fmla="*/ 1163230 w 1445608"/>
            <a:gd name="connsiteY1" fmla="*/ 182632 h 494513"/>
            <a:gd name="connsiteX2" fmla="*/ 750199 w 1445608"/>
            <a:gd name="connsiteY2" fmla="*/ 26692 h 494513"/>
            <a:gd name="connsiteX3" fmla="*/ 387743 w 1445608"/>
            <a:gd name="connsiteY3" fmla="*/ 26692 h 494513"/>
            <a:gd name="connsiteX4" fmla="*/ 0 w 1445608"/>
            <a:gd name="connsiteY4" fmla="*/ 186847 h 4945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445608" h="494513">
              <a:moveTo>
                <a:pt x="1445608" y="494513"/>
              </a:moveTo>
              <a:cubicBezTo>
                <a:pt x="1362369" y="377557"/>
                <a:pt x="1279131" y="260602"/>
                <a:pt x="1163230" y="182632"/>
              </a:cubicBezTo>
              <a:cubicBezTo>
                <a:pt x="1047329" y="104662"/>
                <a:pt x="879447" y="52682"/>
                <a:pt x="750199" y="26692"/>
              </a:cubicBezTo>
              <a:cubicBezTo>
                <a:pt x="620951" y="702"/>
                <a:pt x="512776" y="0"/>
                <a:pt x="387743" y="26692"/>
              </a:cubicBezTo>
              <a:cubicBezTo>
                <a:pt x="262710" y="53384"/>
                <a:pt x="131355" y="120115"/>
                <a:pt x="0" y="186847"/>
              </a:cubicBezTo>
            </a:path>
          </a:pathLst>
        </a:cu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7</xdr:col>
      <xdr:colOff>490786</xdr:colOff>
      <xdr:row>3</xdr:row>
      <xdr:rowOff>55564</xdr:rowOff>
    </xdr:from>
    <xdr:to>
      <xdr:col>14</xdr:col>
      <xdr:colOff>958078</xdr:colOff>
      <xdr:row>17</xdr:row>
      <xdr:rowOff>23813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B1A058-80D8-4ADD-00AA-5C4558286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1786" y="627064"/>
          <a:ext cx="4848792" cy="22780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142875</xdr:rowOff>
    </xdr:from>
    <xdr:to>
      <xdr:col>1</xdr:col>
      <xdr:colOff>1466850</xdr:colOff>
      <xdr:row>4</xdr:row>
      <xdr:rowOff>95250</xdr:rowOff>
    </xdr:to>
    <xdr:pic>
      <xdr:nvPicPr>
        <xdr:cNvPr id="1042" name="Picture 18" descr="P:\My Documents\Mkt Work\logos\LB White\LBWnew281.jpg">
          <a:extLst>
            <a:ext uri="{FF2B5EF4-FFF2-40B4-BE49-F238E27FC236}">
              <a16:creationId xmlns:a16="http://schemas.microsoft.com/office/drawing/2014/main" id="{00000000-0008-0000-06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0075" y="142875"/>
          <a:ext cx="1457325" cy="609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ngma.com/wp-content/uploads/2018/05/HeatSystem2010.pdf" TargetMode="External"/><Relationship Id="rId1" Type="http://schemas.openxmlformats.org/officeDocument/2006/relationships/hyperlink" Target="https://ngma.com/wp-content/uploads/2018/05/Heatloss2010.pdf" TargetMode="External"/><Relationship Id="rId4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  <pageSetUpPr fitToPage="1"/>
  </sheetPr>
  <dimension ref="A1:C455"/>
  <sheetViews>
    <sheetView zoomScale="120" zoomScaleNormal="120" workbookViewId="0">
      <selection activeCell="B17" sqref="B17"/>
    </sheetView>
  </sheetViews>
  <sheetFormatPr defaultColWidth="8.85546875" defaultRowHeight="12.75" x14ac:dyDescent="0.2"/>
  <cols>
    <col min="1" max="1" width="8.85546875" style="8"/>
    <col min="2" max="2" width="114.28515625" style="2" customWidth="1"/>
    <col min="3" max="3" width="7.28515625" style="2" customWidth="1"/>
    <col min="4" max="6" width="8.85546875" style="8"/>
    <col min="7" max="7" width="34.42578125" style="8" customWidth="1"/>
    <col min="8" max="8" width="25.5703125" style="8" customWidth="1"/>
    <col min="9" max="9" width="16.140625" style="8" customWidth="1"/>
    <col min="10" max="16384" width="8.85546875" style="8"/>
  </cols>
  <sheetData>
    <row r="1" spans="1:3" x14ac:dyDescent="0.2">
      <c r="A1" s="2"/>
      <c r="C1"/>
    </row>
    <row r="2" spans="1:3" x14ac:dyDescent="0.2">
      <c r="A2" s="2"/>
    </row>
    <row r="3" spans="1:3" ht="20.25" x14ac:dyDescent="0.3">
      <c r="A3"/>
      <c r="B3" s="50" t="s">
        <v>81</v>
      </c>
    </row>
    <row r="4" spans="1:3" ht="20.25" x14ac:dyDescent="0.3">
      <c r="A4" s="2"/>
      <c r="C4" s="6"/>
    </row>
    <row r="5" spans="1:3" x14ac:dyDescent="0.2">
      <c r="A5" s="2"/>
    </row>
    <row r="6" spans="1:3" x14ac:dyDescent="0.2">
      <c r="A6" s="2"/>
    </row>
    <row r="7" spans="1:3" ht="25.5" x14ac:dyDescent="0.2">
      <c r="A7" s="2"/>
      <c r="B7" s="51" t="s">
        <v>87</v>
      </c>
    </row>
    <row r="8" spans="1:3" ht="15" x14ac:dyDescent="0.2">
      <c r="A8" s="2"/>
      <c r="B8" s="1"/>
    </row>
    <row r="9" spans="1:3" ht="15" x14ac:dyDescent="0.2">
      <c r="A9" s="2"/>
      <c r="B9" s="53" t="s">
        <v>85</v>
      </c>
      <c r="C9" s="54"/>
    </row>
    <row r="10" spans="1:3" x14ac:dyDescent="0.2">
      <c r="A10" s="2"/>
      <c r="B10" s="55"/>
      <c r="C10" s="54"/>
    </row>
    <row r="11" spans="1:3" x14ac:dyDescent="0.2">
      <c r="A11" s="2"/>
      <c r="B11" s="56" t="s">
        <v>77</v>
      </c>
      <c r="C11" s="54"/>
    </row>
    <row r="12" spans="1:3" x14ac:dyDescent="0.2">
      <c r="A12" s="2"/>
      <c r="B12" s="55"/>
      <c r="C12" s="54"/>
    </row>
    <row r="13" spans="1:3" ht="14.25" x14ac:dyDescent="0.2">
      <c r="A13" s="2"/>
      <c r="B13" s="53" t="s">
        <v>82</v>
      </c>
      <c r="C13" s="57"/>
    </row>
    <row r="14" spans="1:3" x14ac:dyDescent="0.2">
      <c r="A14" s="2"/>
      <c r="B14" s="53"/>
      <c r="C14" s="57"/>
    </row>
    <row r="15" spans="1:3" ht="17.25" customHeight="1" x14ac:dyDescent="0.2">
      <c r="A15" s="2"/>
      <c r="B15" s="58" t="s">
        <v>79</v>
      </c>
      <c r="C15" s="57"/>
    </row>
    <row r="16" spans="1:3" x14ac:dyDescent="0.2">
      <c r="A16" s="2"/>
      <c r="B16" s="53"/>
      <c r="C16" s="57"/>
    </row>
    <row r="17" spans="1:3" ht="45" customHeight="1" x14ac:dyDescent="0.2">
      <c r="A17" s="52"/>
      <c r="B17" s="59" t="s">
        <v>83</v>
      </c>
      <c r="C17" s="57"/>
    </row>
    <row r="18" spans="1:3" x14ac:dyDescent="0.2">
      <c r="A18" s="2"/>
      <c r="B18" s="53"/>
      <c r="C18" s="57"/>
    </row>
    <row r="19" spans="1:3" ht="14.25" x14ac:dyDescent="0.2">
      <c r="A19" s="2"/>
      <c r="B19" s="58" t="s">
        <v>78</v>
      </c>
      <c r="C19" s="57"/>
    </row>
    <row r="20" spans="1:3" x14ac:dyDescent="0.2">
      <c r="A20" s="2"/>
      <c r="B20" s="53"/>
      <c r="C20" s="57"/>
    </row>
    <row r="21" spans="1:3" ht="27" x14ac:dyDescent="0.2">
      <c r="A21" s="2"/>
      <c r="B21" s="59" t="s">
        <v>84</v>
      </c>
      <c r="C21" s="54"/>
    </row>
    <row r="22" spans="1:3" x14ac:dyDescent="0.2">
      <c r="A22" s="2"/>
      <c r="B22" s="53"/>
      <c r="C22" s="54"/>
    </row>
    <row r="23" spans="1:3" ht="28.5" x14ac:dyDescent="0.2">
      <c r="A23" s="2"/>
      <c r="B23" s="58" t="s">
        <v>80</v>
      </c>
      <c r="C23" s="54"/>
    </row>
    <row r="24" spans="1:3" x14ac:dyDescent="0.2">
      <c r="A24" s="2"/>
      <c r="B24" s="53"/>
      <c r="C24" s="54"/>
    </row>
    <row r="25" spans="1:3" ht="28.5" x14ac:dyDescent="0.2">
      <c r="A25" s="2"/>
      <c r="B25" s="62" t="s">
        <v>108</v>
      </c>
      <c r="C25" s="54"/>
    </row>
    <row r="26" spans="1:3" x14ac:dyDescent="0.2">
      <c r="A26" s="2"/>
      <c r="B26" s="60"/>
      <c r="C26" s="54"/>
    </row>
    <row r="27" spans="1:3" x14ac:dyDescent="0.2">
      <c r="A27" s="2"/>
      <c r="B27" s="15" t="s">
        <v>86</v>
      </c>
      <c r="C27" s="54"/>
    </row>
    <row r="28" spans="1:3" x14ac:dyDescent="0.2">
      <c r="A28" s="2"/>
      <c r="B28" s="61"/>
      <c r="C28" s="54"/>
    </row>
    <row r="29" spans="1:3" x14ac:dyDescent="0.2">
      <c r="A29" s="2"/>
      <c r="B29" s="61" t="s">
        <v>107</v>
      </c>
      <c r="C29" s="54"/>
    </row>
    <row r="30" spans="1:3" ht="11.25" customHeight="1" x14ac:dyDescent="0.2">
      <c r="A30" s="2"/>
    </row>
    <row r="31" spans="1:3" x14ac:dyDescent="0.2">
      <c r="B31" s="8"/>
      <c r="C31" s="8"/>
    </row>
    <row r="32" spans="1:3" x14ac:dyDescent="0.2">
      <c r="B32" s="8"/>
      <c r="C32" s="8"/>
    </row>
    <row r="33" s="8" customFormat="1" x14ac:dyDescent="0.2"/>
    <row r="34" s="8" customFormat="1" x14ac:dyDescent="0.2"/>
    <row r="35" s="8" customFormat="1" x14ac:dyDescent="0.2"/>
    <row r="36" s="8" customFormat="1" x14ac:dyDescent="0.2"/>
    <row r="37" s="8" customFormat="1" x14ac:dyDescent="0.2"/>
    <row r="38" s="8" customFormat="1" x14ac:dyDescent="0.2"/>
    <row r="39" s="8" customFormat="1" x14ac:dyDescent="0.2"/>
    <row r="40" s="8" customFormat="1" x14ac:dyDescent="0.2"/>
    <row r="41" s="8" customFormat="1" x14ac:dyDescent="0.2"/>
    <row r="42" s="8" customFormat="1" x14ac:dyDescent="0.2"/>
    <row r="43" s="8" customFormat="1" x14ac:dyDescent="0.2"/>
    <row r="44" s="8" customFormat="1" x14ac:dyDescent="0.2"/>
    <row r="45" s="8" customFormat="1" x14ac:dyDescent="0.2"/>
    <row r="46" s="8" customFormat="1" x14ac:dyDescent="0.2"/>
    <row r="47" s="8" customFormat="1" x14ac:dyDescent="0.2"/>
    <row r="48" s="8" customFormat="1" x14ac:dyDescent="0.2"/>
    <row r="49" s="8" customFormat="1" x14ac:dyDescent="0.2"/>
    <row r="50" s="8" customFormat="1" x14ac:dyDescent="0.2"/>
    <row r="51" s="8" customFormat="1" x14ac:dyDescent="0.2"/>
    <row r="52" s="8" customFormat="1" x14ac:dyDescent="0.2"/>
    <row r="53" s="8" customFormat="1" x14ac:dyDescent="0.2"/>
    <row r="54" s="8" customFormat="1" x14ac:dyDescent="0.2"/>
    <row r="55" s="8" customFormat="1" x14ac:dyDescent="0.2"/>
    <row r="56" s="8" customFormat="1" x14ac:dyDescent="0.2"/>
    <row r="57" s="8" customFormat="1" x14ac:dyDescent="0.2"/>
    <row r="58" s="8" customFormat="1" x14ac:dyDescent="0.2"/>
    <row r="59" s="8" customFormat="1" x14ac:dyDescent="0.2"/>
    <row r="60" s="8" customFormat="1" x14ac:dyDescent="0.2"/>
    <row r="61" s="8" customFormat="1" x14ac:dyDescent="0.2"/>
    <row r="62" s="8" customFormat="1" x14ac:dyDescent="0.2"/>
    <row r="63" s="8" customFormat="1" x14ac:dyDescent="0.2"/>
    <row r="64" s="8" customFormat="1" x14ac:dyDescent="0.2"/>
    <row r="65" s="8" customFormat="1" x14ac:dyDescent="0.2"/>
    <row r="66" s="8" customFormat="1" x14ac:dyDescent="0.2"/>
    <row r="67" s="8" customFormat="1" x14ac:dyDescent="0.2"/>
    <row r="68" s="8" customFormat="1" x14ac:dyDescent="0.2"/>
    <row r="69" s="8" customFormat="1" x14ac:dyDescent="0.2"/>
    <row r="70" s="8" customFormat="1" x14ac:dyDescent="0.2"/>
    <row r="71" s="8" customFormat="1" x14ac:dyDescent="0.2"/>
    <row r="72" s="8" customFormat="1" x14ac:dyDescent="0.2"/>
    <row r="73" s="8" customFormat="1" x14ac:dyDescent="0.2"/>
    <row r="74" s="8" customFormat="1" x14ac:dyDescent="0.2"/>
    <row r="75" s="8" customFormat="1" x14ac:dyDescent="0.2"/>
    <row r="76" s="8" customFormat="1" x14ac:dyDescent="0.2"/>
    <row r="77" s="8" customFormat="1" x14ac:dyDescent="0.2"/>
    <row r="78" s="8" customFormat="1" x14ac:dyDescent="0.2"/>
    <row r="79" s="8" customFormat="1" x14ac:dyDescent="0.2"/>
    <row r="80" s="8" customFormat="1" x14ac:dyDescent="0.2"/>
    <row r="81" s="8" customFormat="1" x14ac:dyDescent="0.2"/>
    <row r="82" s="8" customFormat="1" x14ac:dyDescent="0.2"/>
    <row r="83" s="8" customFormat="1" x14ac:dyDescent="0.2"/>
    <row r="84" s="8" customFormat="1" x14ac:dyDescent="0.2"/>
    <row r="85" s="8" customFormat="1" x14ac:dyDescent="0.2"/>
    <row r="86" s="8" customFormat="1" x14ac:dyDescent="0.2"/>
    <row r="87" s="8" customFormat="1" x14ac:dyDescent="0.2"/>
    <row r="88" s="8" customFormat="1" x14ac:dyDescent="0.2"/>
    <row r="89" s="8" customFormat="1" x14ac:dyDescent="0.2"/>
    <row r="90" s="8" customFormat="1" x14ac:dyDescent="0.2"/>
    <row r="91" s="8" customFormat="1" x14ac:dyDescent="0.2"/>
    <row r="92" s="8" customFormat="1" x14ac:dyDescent="0.2"/>
    <row r="93" s="8" customFormat="1" x14ac:dyDescent="0.2"/>
    <row r="94" s="8" customFormat="1" x14ac:dyDescent="0.2"/>
    <row r="95" s="8" customFormat="1" x14ac:dyDescent="0.2"/>
    <row r="96" s="8" customFormat="1" x14ac:dyDescent="0.2"/>
    <row r="97" s="8" customFormat="1" x14ac:dyDescent="0.2"/>
    <row r="98" s="8" customFormat="1" x14ac:dyDescent="0.2"/>
    <row r="99" s="8" customFormat="1" x14ac:dyDescent="0.2"/>
    <row r="100" s="8" customFormat="1" x14ac:dyDescent="0.2"/>
    <row r="101" s="8" customFormat="1" x14ac:dyDescent="0.2"/>
    <row r="102" s="8" customFormat="1" x14ac:dyDescent="0.2"/>
    <row r="103" s="8" customFormat="1" x14ac:dyDescent="0.2"/>
    <row r="104" s="8" customFormat="1" x14ac:dyDescent="0.2"/>
    <row r="105" s="8" customFormat="1" x14ac:dyDescent="0.2"/>
    <row r="106" s="8" customFormat="1" x14ac:dyDescent="0.2"/>
    <row r="107" s="8" customFormat="1" x14ac:dyDescent="0.2"/>
    <row r="108" s="8" customFormat="1" x14ac:dyDescent="0.2"/>
    <row r="109" s="8" customFormat="1" x14ac:dyDescent="0.2"/>
    <row r="110" s="8" customFormat="1" x14ac:dyDescent="0.2"/>
    <row r="111" s="8" customFormat="1" x14ac:dyDescent="0.2"/>
    <row r="112" s="8" customFormat="1" x14ac:dyDescent="0.2"/>
    <row r="113" s="8" customFormat="1" x14ac:dyDescent="0.2"/>
    <row r="114" s="8" customFormat="1" x14ac:dyDescent="0.2"/>
    <row r="115" s="8" customFormat="1" x14ac:dyDescent="0.2"/>
    <row r="116" s="8" customFormat="1" x14ac:dyDescent="0.2"/>
    <row r="117" s="8" customFormat="1" x14ac:dyDescent="0.2"/>
    <row r="118" s="8" customFormat="1" x14ac:dyDescent="0.2"/>
    <row r="119" s="8" customFormat="1" x14ac:dyDescent="0.2"/>
    <row r="120" s="8" customFormat="1" x14ac:dyDescent="0.2"/>
    <row r="121" s="8" customFormat="1" x14ac:dyDescent="0.2"/>
    <row r="122" s="8" customFormat="1" x14ac:dyDescent="0.2"/>
    <row r="123" s="8" customFormat="1" x14ac:dyDescent="0.2"/>
    <row r="124" s="8" customFormat="1" x14ac:dyDescent="0.2"/>
    <row r="125" s="8" customFormat="1" x14ac:dyDescent="0.2"/>
    <row r="126" s="8" customFormat="1" x14ac:dyDescent="0.2"/>
    <row r="127" s="8" customFormat="1" x14ac:dyDescent="0.2"/>
    <row r="128" s="8" customFormat="1" x14ac:dyDescent="0.2"/>
    <row r="129" s="8" customFormat="1" x14ac:dyDescent="0.2"/>
    <row r="130" s="8" customFormat="1" x14ac:dyDescent="0.2"/>
    <row r="131" s="8" customFormat="1" x14ac:dyDescent="0.2"/>
    <row r="132" s="8" customFormat="1" x14ac:dyDescent="0.2"/>
    <row r="133" s="8" customFormat="1" x14ac:dyDescent="0.2"/>
    <row r="134" s="8" customFormat="1" x14ac:dyDescent="0.2"/>
    <row r="135" s="8" customFormat="1" x14ac:dyDescent="0.2"/>
    <row r="136" s="8" customFormat="1" x14ac:dyDescent="0.2"/>
    <row r="137" s="8" customFormat="1" x14ac:dyDescent="0.2"/>
    <row r="138" s="8" customFormat="1" x14ac:dyDescent="0.2"/>
    <row r="139" s="8" customFormat="1" x14ac:dyDescent="0.2"/>
    <row r="140" s="8" customFormat="1" x14ac:dyDescent="0.2"/>
    <row r="141" s="8" customFormat="1" x14ac:dyDescent="0.2"/>
    <row r="142" s="8" customFormat="1" x14ac:dyDescent="0.2"/>
    <row r="143" s="8" customFormat="1" x14ac:dyDescent="0.2"/>
    <row r="144" s="8" customFormat="1" x14ac:dyDescent="0.2"/>
    <row r="145" s="8" customFormat="1" x14ac:dyDescent="0.2"/>
    <row r="146" s="8" customFormat="1" x14ac:dyDescent="0.2"/>
    <row r="147" s="8" customFormat="1" x14ac:dyDescent="0.2"/>
    <row r="148" s="8" customFormat="1" x14ac:dyDescent="0.2"/>
    <row r="149" s="8" customFormat="1" x14ac:dyDescent="0.2"/>
    <row r="150" s="8" customFormat="1" x14ac:dyDescent="0.2"/>
    <row r="151" s="8" customFormat="1" x14ac:dyDescent="0.2"/>
    <row r="152" s="8" customFormat="1" x14ac:dyDescent="0.2"/>
    <row r="153" s="8" customFormat="1" x14ac:dyDescent="0.2"/>
    <row r="154" s="8" customFormat="1" x14ac:dyDescent="0.2"/>
    <row r="155" s="8" customFormat="1" x14ac:dyDescent="0.2"/>
    <row r="156" s="8" customFormat="1" x14ac:dyDescent="0.2"/>
    <row r="157" s="8" customFormat="1" x14ac:dyDescent="0.2"/>
    <row r="158" s="8" customFormat="1" x14ac:dyDescent="0.2"/>
    <row r="159" s="8" customFormat="1" x14ac:dyDescent="0.2"/>
    <row r="160" s="8" customFormat="1" x14ac:dyDescent="0.2"/>
    <row r="161" s="8" customFormat="1" x14ac:dyDescent="0.2"/>
    <row r="162" s="8" customFormat="1" x14ac:dyDescent="0.2"/>
    <row r="163" s="8" customFormat="1" x14ac:dyDescent="0.2"/>
    <row r="164" s="8" customFormat="1" x14ac:dyDescent="0.2"/>
    <row r="165" s="8" customFormat="1" x14ac:dyDescent="0.2"/>
    <row r="166" s="8" customFormat="1" x14ac:dyDescent="0.2"/>
    <row r="167" s="8" customFormat="1" x14ac:dyDescent="0.2"/>
    <row r="168" s="8" customFormat="1" x14ac:dyDescent="0.2"/>
    <row r="169" s="8" customFormat="1" x14ac:dyDescent="0.2"/>
    <row r="170" s="8" customFormat="1" x14ac:dyDescent="0.2"/>
    <row r="171" s="8" customFormat="1" x14ac:dyDescent="0.2"/>
    <row r="172" s="8" customFormat="1" x14ac:dyDescent="0.2"/>
    <row r="173" s="8" customFormat="1" x14ac:dyDescent="0.2"/>
    <row r="174" s="8" customFormat="1" x14ac:dyDescent="0.2"/>
    <row r="175" s="8" customFormat="1" x14ac:dyDescent="0.2"/>
    <row r="176" s="8" customFormat="1" x14ac:dyDescent="0.2"/>
    <row r="177" s="8" customFormat="1" x14ac:dyDescent="0.2"/>
    <row r="178" s="8" customFormat="1" x14ac:dyDescent="0.2"/>
    <row r="179" s="8" customFormat="1" x14ac:dyDescent="0.2"/>
    <row r="180" s="8" customFormat="1" x14ac:dyDescent="0.2"/>
    <row r="181" s="8" customFormat="1" x14ac:dyDescent="0.2"/>
    <row r="182" s="8" customFormat="1" x14ac:dyDescent="0.2"/>
    <row r="183" s="8" customFormat="1" x14ac:dyDescent="0.2"/>
    <row r="184" s="8" customFormat="1" x14ac:dyDescent="0.2"/>
    <row r="185" s="8" customFormat="1" x14ac:dyDescent="0.2"/>
    <row r="186" s="8" customFormat="1" x14ac:dyDescent="0.2"/>
    <row r="187" s="8" customFormat="1" x14ac:dyDescent="0.2"/>
    <row r="188" s="8" customFormat="1" x14ac:dyDescent="0.2"/>
    <row r="189" s="8" customFormat="1" x14ac:dyDescent="0.2"/>
    <row r="190" s="8" customFormat="1" x14ac:dyDescent="0.2"/>
    <row r="191" s="8" customFormat="1" x14ac:dyDescent="0.2"/>
    <row r="192" s="8" customFormat="1" x14ac:dyDescent="0.2"/>
    <row r="193" s="8" customFormat="1" x14ac:dyDescent="0.2"/>
    <row r="194" s="8" customFormat="1" x14ac:dyDescent="0.2"/>
    <row r="195" s="8" customFormat="1" x14ac:dyDescent="0.2"/>
    <row r="196" s="8" customFormat="1" x14ac:dyDescent="0.2"/>
    <row r="197" s="8" customFormat="1" x14ac:dyDescent="0.2"/>
    <row r="198" s="8" customFormat="1" x14ac:dyDescent="0.2"/>
    <row r="199" s="8" customFormat="1" x14ac:dyDescent="0.2"/>
    <row r="200" s="8" customFormat="1" x14ac:dyDescent="0.2"/>
    <row r="201" s="8" customFormat="1" x14ac:dyDescent="0.2"/>
    <row r="202" s="8" customFormat="1" x14ac:dyDescent="0.2"/>
    <row r="203" s="8" customFormat="1" x14ac:dyDescent="0.2"/>
    <row r="204" s="8" customFormat="1" x14ac:dyDescent="0.2"/>
    <row r="205" s="8" customFormat="1" x14ac:dyDescent="0.2"/>
    <row r="206" s="8" customFormat="1" x14ac:dyDescent="0.2"/>
    <row r="207" s="8" customFormat="1" x14ac:dyDescent="0.2"/>
    <row r="208" s="8" customFormat="1" x14ac:dyDescent="0.2"/>
    <row r="209" s="8" customFormat="1" x14ac:dyDescent="0.2"/>
    <row r="210" s="8" customFormat="1" x14ac:dyDescent="0.2"/>
    <row r="211" s="8" customFormat="1" x14ac:dyDescent="0.2"/>
    <row r="212" s="8" customFormat="1" x14ac:dyDescent="0.2"/>
    <row r="213" s="8" customFormat="1" x14ac:dyDescent="0.2"/>
    <row r="214" s="8" customFormat="1" x14ac:dyDescent="0.2"/>
    <row r="215" s="8" customFormat="1" x14ac:dyDescent="0.2"/>
    <row r="216" s="8" customFormat="1" x14ac:dyDescent="0.2"/>
    <row r="217" s="8" customFormat="1" x14ac:dyDescent="0.2"/>
    <row r="218" s="8" customFormat="1" x14ac:dyDescent="0.2"/>
    <row r="219" s="8" customFormat="1" x14ac:dyDescent="0.2"/>
    <row r="220" s="8" customFormat="1" x14ac:dyDescent="0.2"/>
    <row r="221" s="8" customFormat="1" x14ac:dyDescent="0.2"/>
    <row r="222" s="8" customFormat="1" x14ac:dyDescent="0.2"/>
    <row r="223" s="8" customFormat="1" x14ac:dyDescent="0.2"/>
    <row r="224" s="8" customFormat="1" x14ac:dyDescent="0.2"/>
    <row r="225" s="8" customFormat="1" x14ac:dyDescent="0.2"/>
    <row r="226" s="8" customFormat="1" x14ac:dyDescent="0.2"/>
    <row r="227" s="8" customFormat="1" x14ac:dyDescent="0.2"/>
    <row r="228" s="8" customFormat="1" x14ac:dyDescent="0.2"/>
    <row r="229" s="8" customFormat="1" x14ac:dyDescent="0.2"/>
    <row r="230" s="8" customFormat="1" x14ac:dyDescent="0.2"/>
    <row r="231" s="8" customFormat="1" x14ac:dyDescent="0.2"/>
    <row r="232" s="8" customFormat="1" x14ac:dyDescent="0.2"/>
    <row r="233" s="8" customFormat="1" x14ac:dyDescent="0.2"/>
    <row r="234" s="8" customFormat="1" x14ac:dyDescent="0.2"/>
    <row r="235" s="8" customFormat="1" x14ac:dyDescent="0.2"/>
    <row r="236" s="8" customFormat="1" x14ac:dyDescent="0.2"/>
    <row r="237" s="8" customFormat="1" x14ac:dyDescent="0.2"/>
    <row r="238" s="8" customFormat="1" x14ac:dyDescent="0.2"/>
    <row r="239" s="8" customFormat="1" x14ac:dyDescent="0.2"/>
    <row r="240" s="8" customFormat="1" x14ac:dyDescent="0.2"/>
    <row r="241" s="8" customFormat="1" x14ac:dyDescent="0.2"/>
    <row r="242" s="8" customFormat="1" x14ac:dyDescent="0.2"/>
    <row r="243" s="8" customFormat="1" x14ac:dyDescent="0.2"/>
    <row r="244" s="8" customFormat="1" x14ac:dyDescent="0.2"/>
    <row r="245" s="8" customFormat="1" x14ac:dyDescent="0.2"/>
    <row r="246" s="8" customFormat="1" x14ac:dyDescent="0.2"/>
    <row r="247" s="8" customFormat="1" x14ac:dyDescent="0.2"/>
    <row r="248" s="8" customFormat="1" x14ac:dyDescent="0.2"/>
    <row r="249" s="8" customFormat="1" x14ac:dyDescent="0.2"/>
    <row r="250" s="8" customFormat="1" x14ac:dyDescent="0.2"/>
    <row r="251" s="8" customFormat="1" x14ac:dyDescent="0.2"/>
    <row r="252" s="8" customFormat="1" x14ac:dyDescent="0.2"/>
    <row r="253" s="8" customFormat="1" x14ac:dyDescent="0.2"/>
    <row r="254" s="8" customFormat="1" x14ac:dyDescent="0.2"/>
    <row r="255" s="8" customFormat="1" x14ac:dyDescent="0.2"/>
    <row r="256" s="8" customFormat="1" x14ac:dyDescent="0.2"/>
    <row r="257" s="8" customFormat="1" x14ac:dyDescent="0.2"/>
    <row r="258" s="8" customFormat="1" x14ac:dyDescent="0.2"/>
    <row r="259" s="8" customFormat="1" x14ac:dyDescent="0.2"/>
    <row r="260" s="8" customFormat="1" x14ac:dyDescent="0.2"/>
    <row r="261" s="8" customFormat="1" x14ac:dyDescent="0.2"/>
    <row r="262" s="8" customFormat="1" x14ac:dyDescent="0.2"/>
    <row r="263" s="8" customFormat="1" x14ac:dyDescent="0.2"/>
    <row r="264" s="8" customFormat="1" x14ac:dyDescent="0.2"/>
    <row r="265" s="8" customFormat="1" x14ac:dyDescent="0.2"/>
    <row r="266" s="8" customFormat="1" x14ac:dyDescent="0.2"/>
    <row r="267" s="8" customFormat="1" x14ac:dyDescent="0.2"/>
    <row r="268" s="8" customFormat="1" x14ac:dyDescent="0.2"/>
    <row r="269" s="8" customFormat="1" x14ac:dyDescent="0.2"/>
    <row r="270" s="8" customFormat="1" x14ac:dyDescent="0.2"/>
    <row r="271" s="8" customFormat="1" x14ac:dyDescent="0.2"/>
    <row r="272" s="8" customFormat="1" x14ac:dyDescent="0.2"/>
    <row r="273" s="8" customFormat="1" x14ac:dyDescent="0.2"/>
    <row r="274" s="8" customFormat="1" x14ac:dyDescent="0.2"/>
    <row r="275" s="8" customFormat="1" x14ac:dyDescent="0.2"/>
    <row r="276" s="8" customFormat="1" x14ac:dyDescent="0.2"/>
    <row r="277" s="8" customFormat="1" x14ac:dyDescent="0.2"/>
    <row r="278" s="8" customFormat="1" x14ac:dyDescent="0.2"/>
    <row r="279" s="8" customFormat="1" x14ac:dyDescent="0.2"/>
    <row r="280" s="8" customFormat="1" x14ac:dyDescent="0.2"/>
    <row r="281" s="8" customFormat="1" x14ac:dyDescent="0.2"/>
    <row r="282" s="8" customFormat="1" x14ac:dyDescent="0.2"/>
    <row r="283" s="8" customFormat="1" x14ac:dyDescent="0.2"/>
    <row r="284" s="8" customFormat="1" x14ac:dyDescent="0.2"/>
    <row r="285" s="8" customFormat="1" x14ac:dyDescent="0.2"/>
    <row r="286" s="8" customFormat="1" x14ac:dyDescent="0.2"/>
    <row r="287" s="8" customFormat="1" x14ac:dyDescent="0.2"/>
    <row r="288" s="8" customFormat="1" x14ac:dyDescent="0.2"/>
    <row r="289" s="8" customFormat="1" x14ac:dyDescent="0.2"/>
    <row r="290" s="8" customFormat="1" x14ac:dyDescent="0.2"/>
    <row r="291" s="8" customFormat="1" x14ac:dyDescent="0.2"/>
    <row r="292" s="8" customFormat="1" x14ac:dyDescent="0.2"/>
    <row r="293" s="8" customFormat="1" x14ac:dyDescent="0.2"/>
    <row r="294" s="8" customFormat="1" x14ac:dyDescent="0.2"/>
    <row r="295" s="8" customFormat="1" x14ac:dyDescent="0.2"/>
    <row r="296" s="8" customFormat="1" x14ac:dyDescent="0.2"/>
    <row r="297" s="8" customFormat="1" x14ac:dyDescent="0.2"/>
    <row r="298" s="8" customFormat="1" x14ac:dyDescent="0.2"/>
    <row r="299" s="8" customFormat="1" x14ac:dyDescent="0.2"/>
    <row r="300" s="8" customFormat="1" x14ac:dyDescent="0.2"/>
    <row r="301" s="8" customFormat="1" x14ac:dyDescent="0.2"/>
    <row r="302" s="8" customFormat="1" x14ac:dyDescent="0.2"/>
    <row r="303" s="8" customFormat="1" x14ac:dyDescent="0.2"/>
    <row r="304" s="8" customFormat="1" x14ac:dyDescent="0.2"/>
    <row r="305" s="8" customFormat="1" x14ac:dyDescent="0.2"/>
    <row r="306" s="8" customFormat="1" x14ac:dyDescent="0.2"/>
    <row r="307" s="8" customFormat="1" x14ac:dyDescent="0.2"/>
    <row r="308" s="8" customFormat="1" x14ac:dyDescent="0.2"/>
    <row r="309" s="8" customFormat="1" x14ac:dyDescent="0.2"/>
    <row r="310" s="8" customFormat="1" x14ac:dyDescent="0.2"/>
    <row r="311" s="8" customFormat="1" x14ac:dyDescent="0.2"/>
    <row r="312" s="8" customFormat="1" x14ac:dyDescent="0.2"/>
    <row r="313" s="8" customFormat="1" x14ac:dyDescent="0.2"/>
    <row r="314" s="8" customFormat="1" x14ac:dyDescent="0.2"/>
    <row r="315" s="8" customFormat="1" x14ac:dyDescent="0.2"/>
    <row r="316" s="8" customFormat="1" x14ac:dyDescent="0.2"/>
    <row r="317" s="8" customFormat="1" x14ac:dyDescent="0.2"/>
    <row r="318" s="8" customFormat="1" x14ac:dyDescent="0.2"/>
    <row r="319" s="8" customFormat="1" x14ac:dyDescent="0.2"/>
    <row r="320" s="8" customFormat="1" x14ac:dyDescent="0.2"/>
    <row r="321" s="8" customFormat="1" x14ac:dyDescent="0.2"/>
    <row r="322" s="8" customFormat="1" x14ac:dyDescent="0.2"/>
    <row r="323" s="8" customFormat="1" x14ac:dyDescent="0.2"/>
    <row r="324" s="8" customFormat="1" x14ac:dyDescent="0.2"/>
    <row r="325" s="8" customFormat="1" x14ac:dyDescent="0.2"/>
    <row r="326" s="8" customFormat="1" x14ac:dyDescent="0.2"/>
    <row r="327" s="8" customFormat="1" x14ac:dyDescent="0.2"/>
    <row r="328" s="8" customFormat="1" x14ac:dyDescent="0.2"/>
    <row r="329" s="8" customFormat="1" x14ac:dyDescent="0.2"/>
    <row r="330" s="8" customFormat="1" x14ac:dyDescent="0.2"/>
    <row r="331" s="8" customFormat="1" x14ac:dyDescent="0.2"/>
    <row r="332" s="8" customFormat="1" x14ac:dyDescent="0.2"/>
    <row r="333" s="8" customFormat="1" x14ac:dyDescent="0.2"/>
    <row r="334" s="8" customFormat="1" x14ac:dyDescent="0.2"/>
    <row r="335" s="8" customFormat="1" x14ac:dyDescent="0.2"/>
    <row r="336" s="8" customFormat="1" x14ac:dyDescent="0.2"/>
    <row r="337" s="8" customFormat="1" x14ac:dyDescent="0.2"/>
    <row r="338" s="8" customFormat="1" x14ac:dyDescent="0.2"/>
    <row r="339" s="8" customFormat="1" x14ac:dyDescent="0.2"/>
    <row r="340" s="8" customFormat="1" x14ac:dyDescent="0.2"/>
    <row r="341" s="8" customFormat="1" x14ac:dyDescent="0.2"/>
    <row r="342" s="8" customFormat="1" x14ac:dyDescent="0.2"/>
    <row r="343" s="8" customFormat="1" x14ac:dyDescent="0.2"/>
    <row r="344" s="8" customFormat="1" x14ac:dyDescent="0.2"/>
    <row r="345" s="8" customFormat="1" x14ac:dyDescent="0.2"/>
    <row r="346" s="8" customFormat="1" x14ac:dyDescent="0.2"/>
    <row r="347" s="8" customFormat="1" x14ac:dyDescent="0.2"/>
    <row r="348" s="8" customFormat="1" x14ac:dyDescent="0.2"/>
    <row r="349" s="8" customFormat="1" x14ac:dyDescent="0.2"/>
    <row r="350" s="8" customFormat="1" x14ac:dyDescent="0.2"/>
    <row r="351" s="8" customFormat="1" x14ac:dyDescent="0.2"/>
    <row r="352" s="8" customFormat="1" x14ac:dyDescent="0.2"/>
    <row r="353" s="8" customFormat="1" x14ac:dyDescent="0.2"/>
    <row r="354" s="8" customFormat="1" x14ac:dyDescent="0.2"/>
    <row r="355" s="8" customFormat="1" x14ac:dyDescent="0.2"/>
    <row r="356" s="8" customFormat="1" x14ac:dyDescent="0.2"/>
    <row r="357" s="8" customFormat="1" x14ac:dyDescent="0.2"/>
    <row r="358" s="8" customFormat="1" x14ac:dyDescent="0.2"/>
    <row r="359" s="8" customFormat="1" x14ac:dyDescent="0.2"/>
    <row r="360" s="8" customFormat="1" x14ac:dyDescent="0.2"/>
    <row r="361" s="8" customFormat="1" x14ac:dyDescent="0.2"/>
    <row r="362" s="8" customFormat="1" x14ac:dyDescent="0.2"/>
    <row r="363" s="8" customFormat="1" x14ac:dyDescent="0.2"/>
    <row r="364" s="8" customFormat="1" x14ac:dyDescent="0.2"/>
    <row r="365" s="8" customFormat="1" x14ac:dyDescent="0.2"/>
    <row r="366" s="8" customFormat="1" x14ac:dyDescent="0.2"/>
    <row r="367" s="8" customFormat="1" x14ac:dyDescent="0.2"/>
    <row r="368" s="8" customFormat="1" x14ac:dyDescent="0.2"/>
    <row r="369" s="8" customFormat="1" x14ac:dyDescent="0.2"/>
    <row r="370" s="8" customFormat="1" x14ac:dyDescent="0.2"/>
    <row r="371" s="8" customFormat="1" x14ac:dyDescent="0.2"/>
    <row r="372" s="8" customFormat="1" x14ac:dyDescent="0.2"/>
    <row r="373" s="8" customFormat="1" x14ac:dyDescent="0.2"/>
    <row r="374" s="8" customFormat="1" x14ac:dyDescent="0.2"/>
    <row r="375" s="8" customFormat="1" x14ac:dyDescent="0.2"/>
    <row r="376" s="8" customFormat="1" x14ac:dyDescent="0.2"/>
    <row r="377" s="8" customFormat="1" x14ac:dyDescent="0.2"/>
    <row r="378" s="8" customFormat="1" x14ac:dyDescent="0.2"/>
    <row r="379" s="8" customFormat="1" x14ac:dyDescent="0.2"/>
    <row r="380" s="8" customFormat="1" x14ac:dyDescent="0.2"/>
    <row r="381" s="8" customFormat="1" x14ac:dyDescent="0.2"/>
    <row r="382" s="8" customFormat="1" x14ac:dyDescent="0.2"/>
    <row r="383" s="8" customFormat="1" x14ac:dyDescent="0.2"/>
    <row r="384" s="8" customFormat="1" x14ac:dyDescent="0.2"/>
    <row r="385" s="8" customFormat="1" x14ac:dyDescent="0.2"/>
    <row r="386" s="8" customFormat="1" x14ac:dyDescent="0.2"/>
    <row r="387" s="8" customFormat="1" x14ac:dyDescent="0.2"/>
    <row r="388" s="8" customFormat="1" x14ac:dyDescent="0.2"/>
    <row r="389" s="8" customFormat="1" x14ac:dyDescent="0.2"/>
    <row r="390" s="8" customFormat="1" x14ac:dyDescent="0.2"/>
    <row r="391" s="8" customFormat="1" x14ac:dyDescent="0.2"/>
    <row r="392" s="8" customFormat="1" x14ac:dyDescent="0.2"/>
    <row r="393" s="8" customFormat="1" x14ac:dyDescent="0.2"/>
    <row r="394" s="8" customFormat="1" x14ac:dyDescent="0.2"/>
    <row r="395" s="8" customFormat="1" x14ac:dyDescent="0.2"/>
    <row r="396" s="8" customFormat="1" x14ac:dyDescent="0.2"/>
    <row r="397" s="8" customFormat="1" x14ac:dyDescent="0.2"/>
    <row r="398" s="8" customFormat="1" x14ac:dyDescent="0.2"/>
    <row r="399" s="8" customFormat="1" x14ac:dyDescent="0.2"/>
    <row r="400" s="8" customFormat="1" x14ac:dyDescent="0.2"/>
    <row r="401" s="8" customFormat="1" x14ac:dyDescent="0.2"/>
    <row r="402" s="8" customFormat="1" x14ac:dyDescent="0.2"/>
    <row r="403" s="8" customFormat="1" x14ac:dyDescent="0.2"/>
    <row r="404" s="8" customFormat="1" x14ac:dyDescent="0.2"/>
    <row r="405" s="8" customFormat="1" x14ac:dyDescent="0.2"/>
    <row r="406" s="8" customFormat="1" x14ac:dyDescent="0.2"/>
    <row r="407" s="8" customFormat="1" x14ac:dyDescent="0.2"/>
    <row r="408" s="8" customFormat="1" x14ac:dyDescent="0.2"/>
    <row r="409" s="8" customFormat="1" x14ac:dyDescent="0.2"/>
    <row r="410" s="8" customFormat="1" x14ac:dyDescent="0.2"/>
    <row r="411" s="8" customFormat="1" x14ac:dyDescent="0.2"/>
    <row r="412" s="8" customFormat="1" x14ac:dyDescent="0.2"/>
    <row r="413" s="8" customFormat="1" x14ac:dyDescent="0.2"/>
    <row r="414" s="8" customFormat="1" x14ac:dyDescent="0.2"/>
    <row r="415" s="8" customFormat="1" x14ac:dyDescent="0.2"/>
    <row r="416" s="8" customFormat="1" x14ac:dyDescent="0.2"/>
    <row r="417" s="8" customFormat="1" x14ac:dyDescent="0.2"/>
    <row r="418" s="8" customFormat="1" x14ac:dyDescent="0.2"/>
    <row r="419" s="8" customFormat="1" x14ac:dyDescent="0.2"/>
    <row r="420" s="8" customFormat="1" x14ac:dyDescent="0.2"/>
    <row r="421" s="8" customFormat="1" x14ac:dyDescent="0.2"/>
    <row r="422" s="8" customFormat="1" x14ac:dyDescent="0.2"/>
    <row r="423" s="8" customFormat="1" x14ac:dyDescent="0.2"/>
    <row r="424" s="8" customFormat="1" x14ac:dyDescent="0.2"/>
    <row r="425" s="8" customFormat="1" x14ac:dyDescent="0.2"/>
    <row r="426" s="8" customFormat="1" x14ac:dyDescent="0.2"/>
    <row r="427" s="8" customFormat="1" x14ac:dyDescent="0.2"/>
    <row r="428" s="8" customFormat="1" x14ac:dyDescent="0.2"/>
    <row r="429" s="8" customFormat="1" x14ac:dyDescent="0.2"/>
    <row r="430" s="8" customFormat="1" x14ac:dyDescent="0.2"/>
    <row r="431" s="8" customFormat="1" x14ac:dyDescent="0.2"/>
    <row r="432" s="8" customFormat="1" x14ac:dyDescent="0.2"/>
    <row r="433" s="8" customFormat="1" x14ac:dyDescent="0.2"/>
    <row r="434" s="8" customFormat="1" x14ac:dyDescent="0.2"/>
    <row r="435" s="8" customFormat="1" x14ac:dyDescent="0.2"/>
    <row r="436" s="8" customFormat="1" x14ac:dyDescent="0.2"/>
    <row r="437" s="8" customFormat="1" x14ac:dyDescent="0.2"/>
    <row r="438" s="8" customFormat="1" x14ac:dyDescent="0.2"/>
    <row r="439" s="8" customFormat="1" x14ac:dyDescent="0.2"/>
    <row r="440" s="8" customFormat="1" x14ac:dyDescent="0.2"/>
    <row r="441" s="8" customFormat="1" x14ac:dyDescent="0.2"/>
    <row r="442" s="8" customFormat="1" x14ac:dyDescent="0.2"/>
    <row r="443" s="8" customFormat="1" x14ac:dyDescent="0.2"/>
    <row r="444" s="8" customFormat="1" x14ac:dyDescent="0.2"/>
    <row r="445" s="8" customFormat="1" x14ac:dyDescent="0.2"/>
    <row r="446" s="8" customFormat="1" x14ac:dyDescent="0.2"/>
    <row r="447" s="8" customFormat="1" x14ac:dyDescent="0.2"/>
    <row r="448" s="8" customFormat="1" x14ac:dyDescent="0.2"/>
    <row r="449" spans="1:3" x14ac:dyDescent="0.2">
      <c r="B449" s="8"/>
      <c r="C449" s="8"/>
    </row>
    <row r="450" spans="1:3" x14ac:dyDescent="0.2">
      <c r="B450" s="8"/>
      <c r="C450" s="8"/>
    </row>
    <row r="451" spans="1:3" x14ac:dyDescent="0.2">
      <c r="B451" s="8"/>
      <c r="C451" s="8"/>
    </row>
    <row r="452" spans="1:3" x14ac:dyDescent="0.2">
      <c r="B452" s="8"/>
      <c r="C452" s="8"/>
    </row>
    <row r="453" spans="1:3" x14ac:dyDescent="0.2">
      <c r="B453" s="8"/>
      <c r="C453" s="8"/>
    </row>
    <row r="454" spans="1:3" x14ac:dyDescent="0.2">
      <c r="A454" s="19"/>
      <c r="B454" s="20"/>
    </row>
    <row r="455" spans="1:3" x14ac:dyDescent="0.2">
      <c r="B455" s="20"/>
      <c r="C455" s="4"/>
    </row>
  </sheetData>
  <sheetProtection sheet="1" objects="1" scenarios="1" selectLockedCells="1" selectUnlockedCells="1"/>
  <pageMargins left="0.7" right="0.7" top="0.75" bottom="0.75" header="0.3" footer="0.3"/>
  <pageSetup scale="95" orientation="landscape" r:id="rId1"/>
  <headerFooter>
    <oddFooter>&amp;L&amp;A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G453"/>
  <sheetViews>
    <sheetView zoomScale="120" zoomScaleNormal="120" workbookViewId="0">
      <selection activeCell="F3" sqref="F3"/>
    </sheetView>
  </sheetViews>
  <sheetFormatPr defaultColWidth="8.85546875" defaultRowHeight="12.75" x14ac:dyDescent="0.2"/>
  <cols>
    <col min="1" max="1" width="8.85546875" style="8"/>
    <col min="2" max="2" width="43" style="2" customWidth="1"/>
    <col min="3" max="3" width="17.5703125" style="2" bestFit="1" customWidth="1"/>
    <col min="4" max="6" width="8.85546875" style="2"/>
    <col min="7" max="7" width="34.42578125" style="2" customWidth="1"/>
    <col min="8" max="8" width="25.5703125" style="8" customWidth="1"/>
    <col min="9" max="9" width="16.140625" style="8" customWidth="1"/>
    <col min="10" max="16384" width="8.85546875" style="8"/>
  </cols>
  <sheetData>
    <row r="1" spans="1:7" x14ac:dyDescent="0.2">
      <c r="A1" s="2"/>
    </row>
    <row r="2" spans="1:7" x14ac:dyDescent="0.2">
      <c r="A2" s="2"/>
    </row>
    <row r="3" spans="1:7" ht="20.25" x14ac:dyDescent="0.3">
      <c r="A3" s="2"/>
      <c r="C3" s="6" t="s">
        <v>61</v>
      </c>
    </row>
    <row r="4" spans="1:7" ht="6" customHeight="1" x14ac:dyDescent="0.2">
      <c r="A4" s="2"/>
    </row>
    <row r="5" spans="1:7" ht="15" x14ac:dyDescent="0.2">
      <c r="A5" s="2"/>
      <c r="E5" s="1"/>
    </row>
    <row r="6" spans="1:7" ht="5.45" customHeight="1" x14ac:dyDescent="0.2">
      <c r="A6" s="2"/>
    </row>
    <row r="7" spans="1:7" x14ac:dyDescent="0.2">
      <c r="A7" s="2"/>
      <c r="B7" s="3"/>
      <c r="E7" s="7"/>
      <c r="F7" s="7"/>
    </row>
    <row r="8" spans="1:7" x14ac:dyDescent="0.2">
      <c r="A8" s="2"/>
      <c r="F8" s="4"/>
      <c r="G8" s="5"/>
    </row>
    <row r="9" spans="1:7" x14ac:dyDescent="0.2">
      <c r="A9" s="2"/>
    </row>
    <row r="10" spans="1:7" x14ac:dyDescent="0.2">
      <c r="A10" s="2"/>
    </row>
    <row r="11" spans="1:7" x14ac:dyDescent="0.2">
      <c r="A11" s="2"/>
    </row>
    <row r="12" spans="1:7" x14ac:dyDescent="0.2">
      <c r="A12" s="2"/>
    </row>
    <row r="13" spans="1:7" x14ac:dyDescent="0.2">
      <c r="A13" s="2"/>
    </row>
    <row r="14" spans="1:7" x14ac:dyDescent="0.2">
      <c r="A14" s="2"/>
    </row>
    <row r="15" spans="1:7" x14ac:dyDescent="0.2">
      <c r="A15" s="2"/>
    </row>
    <row r="16" spans="1:7" ht="15" x14ac:dyDescent="0.2">
      <c r="A16" s="2"/>
      <c r="C16" s="4"/>
      <c r="E16" s="1"/>
    </row>
    <row r="17" spans="1:6" ht="9" customHeight="1" x14ac:dyDescent="0.2">
      <c r="A17" s="2"/>
    </row>
    <row r="18" spans="1:6" x14ac:dyDescent="0.2">
      <c r="A18" s="2"/>
      <c r="B18" s="3"/>
      <c r="E18" s="3"/>
      <c r="F18" s="3"/>
    </row>
    <row r="19" spans="1:6" ht="7.9" customHeight="1" x14ac:dyDescent="0.2">
      <c r="A19" s="2"/>
    </row>
    <row r="20" spans="1:6" x14ac:dyDescent="0.2">
      <c r="A20" s="2"/>
    </row>
    <row r="21" spans="1:6" x14ac:dyDescent="0.2">
      <c r="A21" s="2"/>
    </row>
    <row r="22" spans="1:6" x14ac:dyDescent="0.2">
      <c r="A22" s="2"/>
    </row>
    <row r="23" spans="1:6" x14ac:dyDescent="0.2">
      <c r="A23" s="2"/>
      <c r="E23" s="3"/>
      <c r="F23" s="3"/>
    </row>
    <row r="24" spans="1:6" x14ac:dyDescent="0.2">
      <c r="A24" s="2"/>
    </row>
    <row r="25" spans="1:6" x14ac:dyDescent="0.2">
      <c r="A25" s="2"/>
    </row>
    <row r="26" spans="1:6" x14ac:dyDescent="0.2">
      <c r="A26" s="2"/>
    </row>
    <row r="27" spans="1:6" x14ac:dyDescent="0.2">
      <c r="A27" s="2"/>
    </row>
    <row r="28" spans="1:6" x14ac:dyDescent="0.2">
      <c r="A28" s="2"/>
    </row>
    <row r="29" spans="1:6" x14ac:dyDescent="0.2">
      <c r="A29" s="2"/>
    </row>
    <row r="30" spans="1:6" x14ac:dyDescent="0.2">
      <c r="A30" s="2"/>
    </row>
    <row r="31" spans="1:6" ht="15" x14ac:dyDescent="0.2">
      <c r="A31" s="2"/>
      <c r="B31" s="1"/>
    </row>
    <row r="32" spans="1:6" ht="7.5" customHeight="1" x14ac:dyDescent="0.2">
      <c r="A32" s="2"/>
    </row>
    <row r="33" spans="1:7" x14ac:dyDescent="0.2">
      <c r="A33" s="2"/>
    </row>
    <row r="34" spans="1:7" x14ac:dyDescent="0.2">
      <c r="A34" s="2"/>
    </row>
    <row r="35" spans="1:7" x14ac:dyDescent="0.2">
      <c r="A35" s="2"/>
    </row>
    <row r="36" spans="1:7" x14ac:dyDescent="0.2">
      <c r="A36" s="2"/>
    </row>
    <row r="37" spans="1:7" x14ac:dyDescent="0.2">
      <c r="A37" s="2"/>
      <c r="C37" s="4"/>
    </row>
    <row r="38" spans="1:7" x14ac:dyDescent="0.2">
      <c r="A38" s="2"/>
    </row>
    <row r="39" spans="1:7" x14ac:dyDescent="0.2">
      <c r="A39" s="2"/>
    </row>
    <row r="40" spans="1:7" x14ac:dyDescent="0.2">
      <c r="A40" s="2"/>
    </row>
    <row r="41" spans="1:7" x14ac:dyDescent="0.2">
      <c r="B41" s="8"/>
      <c r="C41" s="8"/>
      <c r="D41" s="8"/>
      <c r="E41" s="8"/>
      <c r="F41" s="8"/>
      <c r="G41" s="8"/>
    </row>
    <row r="42" spans="1:7" x14ac:dyDescent="0.2">
      <c r="B42" s="8"/>
      <c r="C42" s="8"/>
      <c r="D42" s="8"/>
      <c r="E42" s="8"/>
      <c r="F42" s="8"/>
      <c r="G42" s="8"/>
    </row>
    <row r="43" spans="1:7" x14ac:dyDescent="0.2">
      <c r="B43" s="8"/>
      <c r="C43" s="8"/>
      <c r="D43" s="8"/>
      <c r="E43" s="8"/>
      <c r="F43" s="8"/>
      <c r="G43" s="8"/>
    </row>
    <row r="44" spans="1:7" x14ac:dyDescent="0.2">
      <c r="B44" s="8"/>
      <c r="C44" s="8"/>
      <c r="D44" s="8"/>
      <c r="E44" s="8"/>
      <c r="F44" s="8"/>
      <c r="G44" s="8"/>
    </row>
    <row r="45" spans="1:7" x14ac:dyDescent="0.2">
      <c r="B45" s="8"/>
      <c r="C45" s="8"/>
      <c r="D45" s="8"/>
      <c r="E45" s="8"/>
      <c r="F45" s="8"/>
      <c r="G45" s="8"/>
    </row>
    <row r="46" spans="1:7" x14ac:dyDescent="0.2">
      <c r="B46" s="8"/>
      <c r="C46" s="8"/>
      <c r="D46" s="8"/>
      <c r="E46" s="8"/>
      <c r="F46" s="8"/>
      <c r="G46" s="8"/>
    </row>
    <row r="47" spans="1:7" x14ac:dyDescent="0.2">
      <c r="B47" s="8"/>
      <c r="C47" s="8"/>
      <c r="D47" s="8"/>
      <c r="E47" s="8"/>
      <c r="F47" s="8"/>
      <c r="G47" s="8"/>
    </row>
    <row r="48" spans="1:7" x14ac:dyDescent="0.2">
      <c r="B48" s="8"/>
      <c r="C48" s="8"/>
      <c r="D48" s="8"/>
      <c r="E48" s="8"/>
      <c r="F48" s="8"/>
      <c r="G48" s="8"/>
    </row>
    <row r="49" s="8" customFormat="1" x14ac:dyDescent="0.2"/>
    <row r="50" s="8" customFormat="1" x14ac:dyDescent="0.2"/>
    <row r="51" s="8" customFormat="1" x14ac:dyDescent="0.2"/>
    <row r="52" s="8" customFormat="1" x14ac:dyDescent="0.2"/>
    <row r="53" s="8" customFormat="1" x14ac:dyDescent="0.2"/>
    <row r="54" s="8" customFormat="1" x14ac:dyDescent="0.2"/>
    <row r="55" s="8" customFormat="1" x14ac:dyDescent="0.2"/>
    <row r="56" s="8" customFormat="1" x14ac:dyDescent="0.2"/>
    <row r="57" s="8" customFormat="1" x14ac:dyDescent="0.2"/>
    <row r="58" s="8" customFormat="1" x14ac:dyDescent="0.2"/>
    <row r="59" s="8" customFormat="1" x14ac:dyDescent="0.2"/>
    <row r="60" s="8" customFormat="1" x14ac:dyDescent="0.2"/>
    <row r="61" s="8" customFormat="1" x14ac:dyDescent="0.2"/>
    <row r="62" s="8" customFormat="1" x14ac:dyDescent="0.2"/>
    <row r="63" s="8" customFormat="1" x14ac:dyDescent="0.2"/>
    <row r="64" s="8" customFormat="1" x14ac:dyDescent="0.2"/>
    <row r="65" s="8" customFormat="1" x14ac:dyDescent="0.2"/>
    <row r="66" s="8" customFormat="1" x14ac:dyDescent="0.2"/>
    <row r="67" s="8" customFormat="1" x14ac:dyDescent="0.2"/>
    <row r="68" s="8" customFormat="1" x14ac:dyDescent="0.2"/>
    <row r="69" s="8" customFormat="1" x14ac:dyDescent="0.2"/>
    <row r="70" s="8" customFormat="1" x14ac:dyDescent="0.2"/>
    <row r="71" s="8" customFormat="1" x14ac:dyDescent="0.2"/>
    <row r="72" s="8" customFormat="1" x14ac:dyDescent="0.2"/>
    <row r="73" s="8" customFormat="1" x14ac:dyDescent="0.2"/>
    <row r="74" s="8" customFormat="1" x14ac:dyDescent="0.2"/>
    <row r="75" s="8" customFormat="1" x14ac:dyDescent="0.2"/>
    <row r="76" s="8" customFormat="1" x14ac:dyDescent="0.2"/>
    <row r="77" s="8" customFormat="1" x14ac:dyDescent="0.2"/>
    <row r="78" s="8" customFormat="1" x14ac:dyDescent="0.2"/>
    <row r="79" s="8" customFormat="1" x14ac:dyDescent="0.2"/>
    <row r="80" s="8" customFormat="1" x14ac:dyDescent="0.2"/>
    <row r="81" s="8" customFormat="1" x14ac:dyDescent="0.2"/>
    <row r="82" s="8" customFormat="1" x14ac:dyDescent="0.2"/>
    <row r="83" s="8" customFormat="1" x14ac:dyDescent="0.2"/>
    <row r="84" s="8" customFormat="1" x14ac:dyDescent="0.2"/>
    <row r="85" s="8" customFormat="1" x14ac:dyDescent="0.2"/>
    <row r="86" s="8" customFormat="1" x14ac:dyDescent="0.2"/>
    <row r="87" s="8" customFormat="1" x14ac:dyDescent="0.2"/>
    <row r="88" s="8" customFormat="1" x14ac:dyDescent="0.2"/>
    <row r="89" s="8" customFormat="1" x14ac:dyDescent="0.2"/>
    <row r="90" s="8" customFormat="1" x14ac:dyDescent="0.2"/>
    <row r="91" s="8" customFormat="1" x14ac:dyDescent="0.2"/>
    <row r="92" s="8" customFormat="1" x14ac:dyDescent="0.2"/>
    <row r="93" s="8" customFormat="1" x14ac:dyDescent="0.2"/>
    <row r="94" s="8" customFormat="1" x14ac:dyDescent="0.2"/>
    <row r="95" s="8" customFormat="1" x14ac:dyDescent="0.2"/>
    <row r="96" s="8" customFormat="1" x14ac:dyDescent="0.2"/>
    <row r="97" s="8" customFormat="1" x14ac:dyDescent="0.2"/>
    <row r="98" s="8" customFormat="1" x14ac:dyDescent="0.2"/>
    <row r="99" s="8" customFormat="1" x14ac:dyDescent="0.2"/>
    <row r="100" s="8" customFormat="1" x14ac:dyDescent="0.2"/>
    <row r="101" s="8" customFormat="1" x14ac:dyDescent="0.2"/>
    <row r="102" s="8" customFormat="1" x14ac:dyDescent="0.2"/>
    <row r="103" s="8" customFormat="1" x14ac:dyDescent="0.2"/>
    <row r="104" s="8" customFormat="1" x14ac:dyDescent="0.2"/>
    <row r="105" s="8" customFormat="1" x14ac:dyDescent="0.2"/>
    <row r="106" s="8" customFormat="1" x14ac:dyDescent="0.2"/>
    <row r="107" s="8" customFormat="1" x14ac:dyDescent="0.2"/>
    <row r="108" s="8" customFormat="1" x14ac:dyDescent="0.2"/>
    <row r="109" s="8" customFormat="1" x14ac:dyDescent="0.2"/>
    <row r="110" s="8" customFormat="1" x14ac:dyDescent="0.2"/>
    <row r="111" s="8" customFormat="1" x14ac:dyDescent="0.2"/>
    <row r="112" s="8" customFormat="1" x14ac:dyDescent="0.2"/>
    <row r="113" s="8" customFormat="1" x14ac:dyDescent="0.2"/>
    <row r="114" s="8" customFormat="1" x14ac:dyDescent="0.2"/>
    <row r="115" s="8" customFormat="1" x14ac:dyDescent="0.2"/>
    <row r="116" s="8" customFormat="1" x14ac:dyDescent="0.2"/>
    <row r="117" s="8" customFormat="1" x14ac:dyDescent="0.2"/>
    <row r="118" s="8" customFormat="1" x14ac:dyDescent="0.2"/>
    <row r="119" s="8" customFormat="1" x14ac:dyDescent="0.2"/>
    <row r="120" s="8" customFormat="1" x14ac:dyDescent="0.2"/>
    <row r="121" s="8" customFormat="1" x14ac:dyDescent="0.2"/>
    <row r="122" s="8" customFormat="1" x14ac:dyDescent="0.2"/>
    <row r="123" s="8" customFormat="1" x14ac:dyDescent="0.2"/>
    <row r="124" s="8" customFormat="1" x14ac:dyDescent="0.2"/>
    <row r="125" s="8" customFormat="1" x14ac:dyDescent="0.2"/>
    <row r="126" s="8" customFormat="1" x14ac:dyDescent="0.2"/>
    <row r="127" s="8" customFormat="1" x14ac:dyDescent="0.2"/>
    <row r="128" s="8" customFormat="1" x14ac:dyDescent="0.2"/>
    <row r="129" s="8" customFormat="1" x14ac:dyDescent="0.2"/>
    <row r="130" s="8" customFormat="1" x14ac:dyDescent="0.2"/>
    <row r="131" s="8" customFormat="1" x14ac:dyDescent="0.2"/>
    <row r="132" s="8" customFormat="1" x14ac:dyDescent="0.2"/>
    <row r="133" s="8" customFormat="1" x14ac:dyDescent="0.2"/>
    <row r="134" s="8" customFormat="1" x14ac:dyDescent="0.2"/>
    <row r="135" s="8" customFormat="1" x14ac:dyDescent="0.2"/>
    <row r="136" s="8" customFormat="1" x14ac:dyDescent="0.2"/>
    <row r="137" s="8" customFormat="1" x14ac:dyDescent="0.2"/>
    <row r="138" s="8" customFormat="1" x14ac:dyDescent="0.2"/>
    <row r="139" s="8" customFormat="1" x14ac:dyDescent="0.2"/>
    <row r="140" s="8" customFormat="1" x14ac:dyDescent="0.2"/>
    <row r="141" s="8" customFormat="1" x14ac:dyDescent="0.2"/>
    <row r="142" s="8" customFormat="1" x14ac:dyDescent="0.2"/>
    <row r="143" s="8" customFormat="1" x14ac:dyDescent="0.2"/>
    <row r="144" s="8" customFormat="1" x14ac:dyDescent="0.2"/>
    <row r="145" s="8" customFormat="1" x14ac:dyDescent="0.2"/>
    <row r="146" s="8" customFormat="1" x14ac:dyDescent="0.2"/>
    <row r="147" s="8" customFormat="1" x14ac:dyDescent="0.2"/>
    <row r="148" s="8" customFormat="1" x14ac:dyDescent="0.2"/>
    <row r="149" s="8" customFormat="1" x14ac:dyDescent="0.2"/>
    <row r="150" s="8" customFormat="1" x14ac:dyDescent="0.2"/>
    <row r="151" s="8" customFormat="1" x14ac:dyDescent="0.2"/>
    <row r="152" s="8" customFormat="1" x14ac:dyDescent="0.2"/>
    <row r="153" s="8" customFormat="1" x14ac:dyDescent="0.2"/>
    <row r="154" s="8" customFormat="1" x14ac:dyDescent="0.2"/>
    <row r="155" s="8" customFormat="1" x14ac:dyDescent="0.2"/>
    <row r="156" s="8" customFormat="1" x14ac:dyDescent="0.2"/>
    <row r="157" s="8" customFormat="1" x14ac:dyDescent="0.2"/>
    <row r="158" s="8" customFormat="1" x14ac:dyDescent="0.2"/>
    <row r="159" s="8" customFormat="1" x14ac:dyDescent="0.2"/>
    <row r="160" s="8" customFormat="1" x14ac:dyDescent="0.2"/>
    <row r="161" s="8" customFormat="1" x14ac:dyDescent="0.2"/>
    <row r="162" s="8" customFormat="1" x14ac:dyDescent="0.2"/>
    <row r="163" s="8" customFormat="1" x14ac:dyDescent="0.2"/>
    <row r="164" s="8" customFormat="1" x14ac:dyDescent="0.2"/>
    <row r="165" s="8" customFormat="1" x14ac:dyDescent="0.2"/>
    <row r="166" s="8" customFormat="1" x14ac:dyDescent="0.2"/>
    <row r="167" s="8" customFormat="1" x14ac:dyDescent="0.2"/>
    <row r="168" s="8" customFormat="1" x14ac:dyDescent="0.2"/>
    <row r="169" s="8" customFormat="1" x14ac:dyDescent="0.2"/>
    <row r="170" s="8" customFormat="1" x14ac:dyDescent="0.2"/>
    <row r="171" s="8" customFormat="1" x14ac:dyDescent="0.2"/>
    <row r="172" s="8" customFormat="1" x14ac:dyDescent="0.2"/>
    <row r="173" s="8" customFormat="1" x14ac:dyDescent="0.2"/>
    <row r="174" s="8" customFormat="1" x14ac:dyDescent="0.2"/>
    <row r="175" s="8" customFormat="1" x14ac:dyDescent="0.2"/>
    <row r="176" s="8" customFormat="1" x14ac:dyDescent="0.2"/>
    <row r="177" s="8" customFormat="1" x14ac:dyDescent="0.2"/>
    <row r="178" s="8" customFormat="1" x14ac:dyDescent="0.2"/>
    <row r="179" s="8" customFormat="1" x14ac:dyDescent="0.2"/>
    <row r="180" s="8" customFormat="1" x14ac:dyDescent="0.2"/>
    <row r="181" s="8" customFormat="1" x14ac:dyDescent="0.2"/>
    <row r="182" s="8" customFormat="1" x14ac:dyDescent="0.2"/>
    <row r="183" s="8" customFormat="1" x14ac:dyDescent="0.2"/>
    <row r="184" s="8" customFormat="1" x14ac:dyDescent="0.2"/>
    <row r="185" s="8" customFormat="1" x14ac:dyDescent="0.2"/>
    <row r="186" s="8" customFormat="1" x14ac:dyDescent="0.2"/>
    <row r="187" s="8" customFormat="1" x14ac:dyDescent="0.2"/>
    <row r="188" s="8" customFormat="1" x14ac:dyDescent="0.2"/>
    <row r="189" s="8" customFormat="1" x14ac:dyDescent="0.2"/>
    <row r="190" s="8" customFormat="1" x14ac:dyDescent="0.2"/>
    <row r="191" s="8" customFormat="1" x14ac:dyDescent="0.2"/>
    <row r="192" s="8" customFormat="1" x14ac:dyDescent="0.2"/>
    <row r="193" s="8" customFormat="1" x14ac:dyDescent="0.2"/>
    <row r="194" s="8" customFormat="1" x14ac:dyDescent="0.2"/>
    <row r="195" s="8" customFormat="1" x14ac:dyDescent="0.2"/>
    <row r="196" s="8" customFormat="1" x14ac:dyDescent="0.2"/>
    <row r="197" s="8" customFormat="1" x14ac:dyDescent="0.2"/>
    <row r="198" s="8" customFormat="1" x14ac:dyDescent="0.2"/>
    <row r="199" s="8" customFormat="1" x14ac:dyDescent="0.2"/>
    <row r="200" s="8" customFormat="1" x14ac:dyDescent="0.2"/>
    <row r="201" s="8" customFormat="1" x14ac:dyDescent="0.2"/>
    <row r="202" s="8" customFormat="1" x14ac:dyDescent="0.2"/>
    <row r="203" s="8" customFormat="1" x14ac:dyDescent="0.2"/>
    <row r="204" s="8" customFormat="1" x14ac:dyDescent="0.2"/>
    <row r="205" s="8" customFormat="1" x14ac:dyDescent="0.2"/>
    <row r="206" s="8" customFormat="1" x14ac:dyDescent="0.2"/>
    <row r="207" s="8" customFormat="1" x14ac:dyDescent="0.2"/>
    <row r="208" s="8" customFormat="1" x14ac:dyDescent="0.2"/>
    <row r="209" s="8" customFormat="1" x14ac:dyDescent="0.2"/>
    <row r="210" s="8" customFormat="1" x14ac:dyDescent="0.2"/>
    <row r="211" s="8" customFormat="1" x14ac:dyDescent="0.2"/>
    <row r="212" s="8" customFormat="1" x14ac:dyDescent="0.2"/>
    <row r="213" s="8" customFormat="1" x14ac:dyDescent="0.2"/>
    <row r="214" s="8" customFormat="1" x14ac:dyDescent="0.2"/>
    <row r="215" s="8" customFormat="1" x14ac:dyDescent="0.2"/>
    <row r="216" s="8" customFormat="1" x14ac:dyDescent="0.2"/>
    <row r="217" s="8" customFormat="1" x14ac:dyDescent="0.2"/>
    <row r="218" s="8" customFormat="1" x14ac:dyDescent="0.2"/>
    <row r="219" s="8" customFormat="1" x14ac:dyDescent="0.2"/>
    <row r="220" s="8" customFormat="1" x14ac:dyDescent="0.2"/>
    <row r="221" s="8" customFormat="1" x14ac:dyDescent="0.2"/>
    <row r="222" s="8" customFormat="1" x14ac:dyDescent="0.2"/>
    <row r="223" s="8" customFormat="1" x14ac:dyDescent="0.2"/>
    <row r="224" s="8" customFormat="1" x14ac:dyDescent="0.2"/>
    <row r="225" s="8" customFormat="1" x14ac:dyDescent="0.2"/>
    <row r="226" s="8" customFormat="1" x14ac:dyDescent="0.2"/>
    <row r="227" s="8" customFormat="1" x14ac:dyDescent="0.2"/>
    <row r="228" s="8" customFormat="1" x14ac:dyDescent="0.2"/>
    <row r="229" s="8" customFormat="1" x14ac:dyDescent="0.2"/>
    <row r="230" s="8" customFormat="1" x14ac:dyDescent="0.2"/>
    <row r="231" s="8" customFormat="1" x14ac:dyDescent="0.2"/>
    <row r="232" s="8" customFormat="1" x14ac:dyDescent="0.2"/>
    <row r="233" s="8" customFormat="1" x14ac:dyDescent="0.2"/>
    <row r="234" s="8" customFormat="1" x14ac:dyDescent="0.2"/>
    <row r="235" s="8" customFormat="1" x14ac:dyDescent="0.2"/>
    <row r="236" s="8" customFormat="1" x14ac:dyDescent="0.2"/>
    <row r="237" s="8" customFormat="1" x14ac:dyDescent="0.2"/>
    <row r="238" s="8" customFormat="1" x14ac:dyDescent="0.2"/>
    <row r="239" s="8" customFormat="1" x14ac:dyDescent="0.2"/>
    <row r="240" s="8" customFormat="1" x14ac:dyDescent="0.2"/>
    <row r="241" s="8" customFormat="1" x14ac:dyDescent="0.2"/>
    <row r="242" s="8" customFormat="1" x14ac:dyDescent="0.2"/>
    <row r="243" s="8" customFormat="1" x14ac:dyDescent="0.2"/>
    <row r="244" s="8" customFormat="1" x14ac:dyDescent="0.2"/>
    <row r="245" s="8" customFormat="1" x14ac:dyDescent="0.2"/>
    <row r="246" s="8" customFormat="1" x14ac:dyDescent="0.2"/>
    <row r="247" s="8" customFormat="1" x14ac:dyDescent="0.2"/>
    <row r="248" s="8" customFormat="1" x14ac:dyDescent="0.2"/>
    <row r="249" s="8" customFormat="1" x14ac:dyDescent="0.2"/>
    <row r="250" s="8" customFormat="1" x14ac:dyDescent="0.2"/>
    <row r="251" s="8" customFormat="1" x14ac:dyDescent="0.2"/>
    <row r="252" s="8" customFormat="1" x14ac:dyDescent="0.2"/>
    <row r="253" s="8" customFormat="1" x14ac:dyDescent="0.2"/>
    <row r="254" s="8" customFormat="1" x14ac:dyDescent="0.2"/>
    <row r="255" s="8" customFormat="1" x14ac:dyDescent="0.2"/>
    <row r="256" s="8" customFormat="1" x14ac:dyDescent="0.2"/>
    <row r="257" s="8" customFormat="1" x14ac:dyDescent="0.2"/>
    <row r="258" s="8" customFormat="1" x14ac:dyDescent="0.2"/>
    <row r="259" s="8" customFormat="1" x14ac:dyDescent="0.2"/>
    <row r="260" s="8" customFormat="1" x14ac:dyDescent="0.2"/>
    <row r="261" s="8" customFormat="1" x14ac:dyDescent="0.2"/>
    <row r="262" s="8" customFormat="1" x14ac:dyDescent="0.2"/>
    <row r="263" s="8" customFormat="1" x14ac:dyDescent="0.2"/>
    <row r="264" s="8" customFormat="1" x14ac:dyDescent="0.2"/>
    <row r="265" s="8" customFormat="1" x14ac:dyDescent="0.2"/>
    <row r="266" s="8" customFormat="1" x14ac:dyDescent="0.2"/>
    <row r="267" s="8" customFormat="1" x14ac:dyDescent="0.2"/>
    <row r="268" s="8" customFormat="1" x14ac:dyDescent="0.2"/>
    <row r="269" s="8" customFormat="1" x14ac:dyDescent="0.2"/>
    <row r="270" s="8" customFormat="1" x14ac:dyDescent="0.2"/>
    <row r="271" s="8" customFormat="1" x14ac:dyDescent="0.2"/>
    <row r="272" s="8" customFormat="1" x14ac:dyDescent="0.2"/>
    <row r="273" s="8" customFormat="1" x14ac:dyDescent="0.2"/>
    <row r="274" s="8" customFormat="1" x14ac:dyDescent="0.2"/>
    <row r="275" s="8" customFormat="1" x14ac:dyDescent="0.2"/>
    <row r="276" s="8" customFormat="1" x14ac:dyDescent="0.2"/>
    <row r="277" s="8" customFormat="1" x14ac:dyDescent="0.2"/>
    <row r="278" s="8" customFormat="1" x14ac:dyDescent="0.2"/>
    <row r="279" s="8" customFormat="1" x14ac:dyDescent="0.2"/>
    <row r="280" s="8" customFormat="1" x14ac:dyDescent="0.2"/>
    <row r="281" s="8" customFormat="1" x14ac:dyDescent="0.2"/>
    <row r="282" s="8" customFormat="1" x14ac:dyDescent="0.2"/>
    <row r="283" s="8" customFormat="1" x14ac:dyDescent="0.2"/>
    <row r="284" s="8" customFormat="1" x14ac:dyDescent="0.2"/>
    <row r="285" s="8" customFormat="1" x14ac:dyDescent="0.2"/>
    <row r="286" s="8" customFormat="1" x14ac:dyDescent="0.2"/>
    <row r="287" s="8" customFormat="1" x14ac:dyDescent="0.2"/>
    <row r="288" s="8" customFormat="1" x14ac:dyDescent="0.2"/>
    <row r="289" s="8" customFormat="1" x14ac:dyDescent="0.2"/>
    <row r="290" s="8" customFormat="1" x14ac:dyDescent="0.2"/>
    <row r="291" s="8" customFormat="1" x14ac:dyDescent="0.2"/>
    <row r="292" s="8" customFormat="1" x14ac:dyDescent="0.2"/>
    <row r="293" s="8" customFormat="1" x14ac:dyDescent="0.2"/>
    <row r="294" s="8" customFormat="1" x14ac:dyDescent="0.2"/>
    <row r="295" s="8" customFormat="1" x14ac:dyDescent="0.2"/>
    <row r="296" s="8" customFormat="1" x14ac:dyDescent="0.2"/>
    <row r="297" s="8" customFormat="1" x14ac:dyDescent="0.2"/>
    <row r="298" s="8" customFormat="1" x14ac:dyDescent="0.2"/>
    <row r="299" s="8" customFormat="1" x14ac:dyDescent="0.2"/>
    <row r="300" s="8" customFormat="1" x14ac:dyDescent="0.2"/>
    <row r="301" s="8" customFormat="1" x14ac:dyDescent="0.2"/>
    <row r="302" s="8" customFormat="1" x14ac:dyDescent="0.2"/>
    <row r="303" s="8" customFormat="1" x14ac:dyDescent="0.2"/>
    <row r="304" s="8" customFormat="1" x14ac:dyDescent="0.2"/>
    <row r="305" s="8" customFormat="1" x14ac:dyDescent="0.2"/>
    <row r="306" s="8" customFormat="1" x14ac:dyDescent="0.2"/>
    <row r="307" s="8" customFormat="1" x14ac:dyDescent="0.2"/>
    <row r="308" s="8" customFormat="1" x14ac:dyDescent="0.2"/>
    <row r="309" s="8" customFormat="1" x14ac:dyDescent="0.2"/>
    <row r="310" s="8" customFormat="1" x14ac:dyDescent="0.2"/>
    <row r="311" s="8" customFormat="1" x14ac:dyDescent="0.2"/>
    <row r="312" s="8" customFormat="1" x14ac:dyDescent="0.2"/>
    <row r="313" s="8" customFormat="1" x14ac:dyDescent="0.2"/>
    <row r="314" s="8" customFormat="1" x14ac:dyDescent="0.2"/>
    <row r="315" s="8" customFormat="1" x14ac:dyDescent="0.2"/>
    <row r="316" s="8" customFormat="1" x14ac:dyDescent="0.2"/>
    <row r="317" s="8" customFormat="1" x14ac:dyDescent="0.2"/>
    <row r="318" s="8" customFormat="1" x14ac:dyDescent="0.2"/>
    <row r="319" s="8" customFormat="1" x14ac:dyDescent="0.2"/>
    <row r="320" s="8" customFormat="1" x14ac:dyDescent="0.2"/>
    <row r="321" s="8" customFormat="1" x14ac:dyDescent="0.2"/>
    <row r="322" s="8" customFormat="1" x14ac:dyDescent="0.2"/>
    <row r="323" s="8" customFormat="1" x14ac:dyDescent="0.2"/>
    <row r="324" s="8" customFormat="1" x14ac:dyDescent="0.2"/>
    <row r="325" s="8" customFormat="1" x14ac:dyDescent="0.2"/>
    <row r="326" s="8" customFormat="1" x14ac:dyDescent="0.2"/>
    <row r="327" s="8" customFormat="1" x14ac:dyDescent="0.2"/>
    <row r="328" s="8" customFormat="1" x14ac:dyDescent="0.2"/>
    <row r="329" s="8" customFormat="1" x14ac:dyDescent="0.2"/>
    <row r="330" s="8" customFormat="1" x14ac:dyDescent="0.2"/>
    <row r="331" s="8" customFormat="1" x14ac:dyDescent="0.2"/>
    <row r="332" s="8" customFormat="1" x14ac:dyDescent="0.2"/>
    <row r="333" s="8" customFormat="1" x14ac:dyDescent="0.2"/>
    <row r="334" s="8" customFormat="1" x14ac:dyDescent="0.2"/>
    <row r="335" s="8" customFormat="1" x14ac:dyDescent="0.2"/>
    <row r="336" s="8" customFormat="1" x14ac:dyDescent="0.2"/>
    <row r="337" s="8" customFormat="1" x14ac:dyDescent="0.2"/>
    <row r="338" s="8" customFormat="1" x14ac:dyDescent="0.2"/>
    <row r="339" s="8" customFormat="1" x14ac:dyDescent="0.2"/>
    <row r="340" s="8" customFormat="1" x14ac:dyDescent="0.2"/>
    <row r="341" s="8" customFormat="1" x14ac:dyDescent="0.2"/>
    <row r="342" s="8" customFormat="1" x14ac:dyDescent="0.2"/>
    <row r="343" s="8" customFormat="1" x14ac:dyDescent="0.2"/>
    <row r="344" s="8" customFormat="1" x14ac:dyDescent="0.2"/>
    <row r="345" s="8" customFormat="1" x14ac:dyDescent="0.2"/>
    <row r="346" s="8" customFormat="1" x14ac:dyDescent="0.2"/>
    <row r="347" s="8" customFormat="1" x14ac:dyDescent="0.2"/>
    <row r="348" s="8" customFormat="1" x14ac:dyDescent="0.2"/>
    <row r="349" s="8" customFormat="1" x14ac:dyDescent="0.2"/>
    <row r="350" s="8" customFormat="1" x14ac:dyDescent="0.2"/>
    <row r="351" s="8" customFormat="1" x14ac:dyDescent="0.2"/>
    <row r="352" s="8" customFormat="1" x14ac:dyDescent="0.2"/>
    <row r="353" s="8" customFormat="1" x14ac:dyDescent="0.2"/>
    <row r="354" s="8" customFormat="1" x14ac:dyDescent="0.2"/>
    <row r="355" s="8" customFormat="1" x14ac:dyDescent="0.2"/>
    <row r="356" s="8" customFormat="1" x14ac:dyDescent="0.2"/>
    <row r="357" s="8" customFormat="1" x14ac:dyDescent="0.2"/>
    <row r="358" s="8" customFormat="1" x14ac:dyDescent="0.2"/>
    <row r="359" s="8" customFormat="1" x14ac:dyDescent="0.2"/>
    <row r="360" s="8" customFormat="1" x14ac:dyDescent="0.2"/>
    <row r="361" s="8" customFormat="1" x14ac:dyDescent="0.2"/>
    <row r="362" s="8" customFormat="1" x14ac:dyDescent="0.2"/>
    <row r="363" s="8" customFormat="1" x14ac:dyDescent="0.2"/>
    <row r="364" s="8" customFormat="1" x14ac:dyDescent="0.2"/>
    <row r="365" s="8" customFormat="1" x14ac:dyDescent="0.2"/>
    <row r="366" s="8" customFormat="1" x14ac:dyDescent="0.2"/>
    <row r="367" s="8" customFormat="1" x14ac:dyDescent="0.2"/>
    <row r="368" s="8" customFormat="1" x14ac:dyDescent="0.2"/>
    <row r="369" s="8" customFormat="1" x14ac:dyDescent="0.2"/>
    <row r="370" s="8" customFormat="1" x14ac:dyDescent="0.2"/>
    <row r="371" s="8" customFormat="1" x14ac:dyDescent="0.2"/>
    <row r="372" s="8" customFormat="1" x14ac:dyDescent="0.2"/>
    <row r="373" s="8" customFormat="1" x14ac:dyDescent="0.2"/>
    <row r="374" s="8" customFormat="1" x14ac:dyDescent="0.2"/>
    <row r="375" s="8" customFormat="1" x14ac:dyDescent="0.2"/>
    <row r="376" s="8" customFormat="1" x14ac:dyDescent="0.2"/>
    <row r="377" s="8" customFormat="1" x14ac:dyDescent="0.2"/>
    <row r="378" s="8" customFormat="1" x14ac:dyDescent="0.2"/>
    <row r="379" s="8" customFormat="1" x14ac:dyDescent="0.2"/>
    <row r="380" s="8" customFormat="1" x14ac:dyDescent="0.2"/>
    <row r="381" s="8" customFormat="1" x14ac:dyDescent="0.2"/>
    <row r="382" s="8" customFormat="1" x14ac:dyDescent="0.2"/>
    <row r="383" s="8" customFormat="1" x14ac:dyDescent="0.2"/>
    <row r="384" s="8" customFormat="1" x14ac:dyDescent="0.2"/>
    <row r="385" s="8" customFormat="1" x14ac:dyDescent="0.2"/>
    <row r="386" s="8" customFormat="1" x14ac:dyDescent="0.2"/>
    <row r="387" s="8" customFormat="1" x14ac:dyDescent="0.2"/>
    <row r="388" s="8" customFormat="1" x14ac:dyDescent="0.2"/>
    <row r="389" s="8" customFormat="1" x14ac:dyDescent="0.2"/>
    <row r="390" s="8" customFormat="1" x14ac:dyDescent="0.2"/>
    <row r="391" s="8" customFormat="1" x14ac:dyDescent="0.2"/>
    <row r="392" s="8" customFormat="1" x14ac:dyDescent="0.2"/>
    <row r="393" s="8" customFormat="1" x14ac:dyDescent="0.2"/>
    <row r="394" s="8" customFormat="1" x14ac:dyDescent="0.2"/>
    <row r="395" s="8" customFormat="1" x14ac:dyDescent="0.2"/>
    <row r="396" s="8" customFormat="1" x14ac:dyDescent="0.2"/>
    <row r="397" s="8" customFormat="1" x14ac:dyDescent="0.2"/>
    <row r="398" s="8" customFormat="1" x14ac:dyDescent="0.2"/>
    <row r="399" s="8" customFormat="1" x14ac:dyDescent="0.2"/>
    <row r="400" s="8" customFormat="1" x14ac:dyDescent="0.2"/>
    <row r="401" s="8" customFormat="1" x14ac:dyDescent="0.2"/>
    <row r="402" s="8" customFormat="1" x14ac:dyDescent="0.2"/>
    <row r="403" s="8" customFormat="1" x14ac:dyDescent="0.2"/>
    <row r="404" s="8" customFormat="1" x14ac:dyDescent="0.2"/>
    <row r="405" s="8" customFormat="1" x14ac:dyDescent="0.2"/>
    <row r="406" s="8" customFormat="1" x14ac:dyDescent="0.2"/>
    <row r="407" s="8" customFormat="1" x14ac:dyDescent="0.2"/>
    <row r="408" s="8" customFormat="1" x14ac:dyDescent="0.2"/>
    <row r="409" s="8" customFormat="1" x14ac:dyDescent="0.2"/>
    <row r="410" s="8" customFormat="1" x14ac:dyDescent="0.2"/>
    <row r="411" s="8" customFormat="1" x14ac:dyDescent="0.2"/>
    <row r="412" s="8" customFormat="1" x14ac:dyDescent="0.2"/>
    <row r="413" s="8" customFormat="1" x14ac:dyDescent="0.2"/>
    <row r="414" s="8" customFormat="1" x14ac:dyDescent="0.2"/>
    <row r="415" s="8" customFormat="1" x14ac:dyDescent="0.2"/>
    <row r="416" s="8" customFormat="1" x14ac:dyDescent="0.2"/>
    <row r="417" s="8" customFormat="1" x14ac:dyDescent="0.2"/>
    <row r="418" s="8" customFormat="1" x14ac:dyDescent="0.2"/>
    <row r="419" s="8" customFormat="1" x14ac:dyDescent="0.2"/>
    <row r="420" s="8" customFormat="1" x14ac:dyDescent="0.2"/>
    <row r="421" s="8" customFormat="1" x14ac:dyDescent="0.2"/>
    <row r="422" s="8" customFormat="1" x14ac:dyDescent="0.2"/>
    <row r="423" s="8" customFormat="1" x14ac:dyDescent="0.2"/>
    <row r="424" s="8" customFormat="1" x14ac:dyDescent="0.2"/>
    <row r="425" s="8" customFormat="1" x14ac:dyDescent="0.2"/>
    <row r="426" s="8" customFormat="1" x14ac:dyDescent="0.2"/>
    <row r="427" s="8" customFormat="1" x14ac:dyDescent="0.2"/>
    <row r="428" s="8" customFormat="1" x14ac:dyDescent="0.2"/>
    <row r="429" s="8" customFormat="1" x14ac:dyDescent="0.2"/>
    <row r="430" s="8" customFormat="1" x14ac:dyDescent="0.2"/>
    <row r="431" s="8" customFormat="1" x14ac:dyDescent="0.2"/>
    <row r="432" s="8" customFormat="1" x14ac:dyDescent="0.2"/>
    <row r="433" s="8" customFormat="1" x14ac:dyDescent="0.2"/>
    <row r="434" s="8" customFormat="1" x14ac:dyDescent="0.2"/>
    <row r="435" s="8" customFormat="1" x14ac:dyDescent="0.2"/>
    <row r="436" s="8" customFormat="1" x14ac:dyDescent="0.2"/>
    <row r="437" s="8" customFormat="1" x14ac:dyDescent="0.2"/>
    <row r="438" s="8" customFormat="1" x14ac:dyDescent="0.2"/>
    <row r="439" s="8" customFormat="1" x14ac:dyDescent="0.2"/>
    <row r="440" s="8" customFormat="1" x14ac:dyDescent="0.2"/>
    <row r="441" s="8" customFormat="1" x14ac:dyDescent="0.2"/>
    <row r="442" s="8" customFormat="1" x14ac:dyDescent="0.2"/>
    <row r="443" s="8" customFormat="1" x14ac:dyDescent="0.2"/>
    <row r="444" s="8" customFormat="1" x14ac:dyDescent="0.2"/>
    <row r="445" s="8" customFormat="1" x14ac:dyDescent="0.2"/>
    <row r="446" s="8" customFormat="1" x14ac:dyDescent="0.2"/>
    <row r="447" s="8" customFormat="1" x14ac:dyDescent="0.2"/>
    <row r="448" s="8" customFormat="1" x14ac:dyDescent="0.2"/>
    <row r="449" s="8" customFormat="1" x14ac:dyDescent="0.2"/>
    <row r="450" s="8" customFormat="1" x14ac:dyDescent="0.2"/>
    <row r="451" s="8" customFormat="1" x14ac:dyDescent="0.2"/>
    <row r="452" s="8" customFormat="1" x14ac:dyDescent="0.2"/>
    <row r="453" s="8" customFormat="1" x14ac:dyDescent="0.2"/>
  </sheetData>
  <sheetProtection sheet="1" objects="1" scenarios="1" selectLockedCells="1" selectUnlockedCells="1"/>
  <phoneticPr fontId="0" type="noConversion"/>
  <printOptions horizontalCentered="1" verticalCentered="1" gridLines="1"/>
  <pageMargins left="0.5" right="0.5" top="0.5" bottom="0.5" header="0.5" footer="0.5"/>
  <pageSetup scale="97" orientation="landscape" horizontalDpi="300" verticalDpi="300" r:id="rId1"/>
  <headerFooter alignWithMargins="0">
    <oddFooter>&amp;L&amp;A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G453"/>
  <sheetViews>
    <sheetView view="pageBreakPreview" topLeftCell="B1" zoomScale="120" zoomScaleNormal="100" zoomScaleSheetLayoutView="120" workbookViewId="0">
      <selection activeCell="G3" sqref="G3"/>
    </sheetView>
  </sheetViews>
  <sheetFormatPr defaultColWidth="8.85546875" defaultRowHeight="12.75" x14ac:dyDescent="0.2"/>
  <cols>
    <col min="1" max="1" width="8.85546875" style="8"/>
    <col min="2" max="2" width="43" style="2" customWidth="1"/>
    <col min="3" max="3" width="17.5703125" style="2" bestFit="1" customWidth="1"/>
    <col min="4" max="6" width="8.85546875" style="2"/>
    <col min="7" max="7" width="34.42578125" style="2" customWidth="1"/>
    <col min="8" max="8" width="25.5703125" style="8" customWidth="1"/>
    <col min="9" max="9" width="16.140625" style="8" customWidth="1"/>
    <col min="10" max="16384" width="8.85546875" style="8"/>
  </cols>
  <sheetData>
    <row r="1" spans="1:7" x14ac:dyDescent="0.2">
      <c r="A1" s="2"/>
    </row>
    <row r="2" spans="1:7" x14ac:dyDescent="0.2">
      <c r="A2" s="2"/>
    </row>
    <row r="3" spans="1:7" ht="20.25" x14ac:dyDescent="0.3">
      <c r="A3" s="2"/>
      <c r="C3" s="6" t="s">
        <v>71</v>
      </c>
    </row>
    <row r="4" spans="1:7" ht="6" customHeight="1" x14ac:dyDescent="0.2">
      <c r="A4" s="2"/>
    </row>
    <row r="5" spans="1:7" ht="15" customHeight="1" x14ac:dyDescent="0.2">
      <c r="A5" s="2"/>
      <c r="E5" s="1"/>
    </row>
    <row r="6" spans="1:7" ht="6" customHeight="1" x14ac:dyDescent="0.2">
      <c r="A6" s="2"/>
    </row>
    <row r="7" spans="1:7" x14ac:dyDescent="0.2">
      <c r="A7" s="2"/>
      <c r="B7" s="3"/>
      <c r="E7" s="7"/>
      <c r="F7" s="7"/>
    </row>
    <row r="8" spans="1:7" x14ac:dyDescent="0.2">
      <c r="A8" s="2"/>
      <c r="F8" s="4"/>
      <c r="G8" s="5"/>
    </row>
    <row r="9" spans="1:7" x14ac:dyDescent="0.2">
      <c r="A9" s="2"/>
    </row>
    <row r="10" spans="1:7" x14ac:dyDescent="0.2">
      <c r="A10" s="2"/>
    </row>
    <row r="11" spans="1:7" x14ac:dyDescent="0.2">
      <c r="A11" s="2"/>
    </row>
    <row r="12" spans="1:7" x14ac:dyDescent="0.2">
      <c r="A12" s="2"/>
    </row>
    <row r="13" spans="1:7" x14ac:dyDescent="0.2">
      <c r="A13" s="2"/>
    </row>
    <row r="14" spans="1:7" x14ac:dyDescent="0.2">
      <c r="A14" s="2"/>
    </row>
    <row r="15" spans="1:7" x14ac:dyDescent="0.2">
      <c r="A15" s="2"/>
    </row>
    <row r="16" spans="1:7" ht="15" customHeight="1" x14ac:dyDescent="0.2">
      <c r="A16" s="2"/>
      <c r="C16" s="4"/>
      <c r="E16" s="1"/>
    </row>
    <row r="17" spans="1:6" ht="9" customHeight="1" x14ac:dyDescent="0.2">
      <c r="A17" s="2"/>
    </row>
    <row r="18" spans="1:6" x14ac:dyDescent="0.2">
      <c r="A18" s="2"/>
      <c r="B18" s="3"/>
      <c r="E18" s="3"/>
      <c r="F18" s="3"/>
    </row>
    <row r="19" spans="1:6" ht="7.5" customHeight="1" x14ac:dyDescent="0.2">
      <c r="A19" s="2"/>
    </row>
    <row r="20" spans="1:6" x14ac:dyDescent="0.2">
      <c r="A20" s="2"/>
    </row>
    <row r="21" spans="1:6" x14ac:dyDescent="0.2">
      <c r="A21" s="2"/>
    </row>
    <row r="22" spans="1:6" x14ac:dyDescent="0.2">
      <c r="A22" s="2"/>
    </row>
    <row r="23" spans="1:6" x14ac:dyDescent="0.2">
      <c r="A23" s="2"/>
      <c r="E23" s="3"/>
      <c r="F23" s="3"/>
    </row>
    <row r="24" spans="1:6" x14ac:dyDescent="0.2">
      <c r="A24" s="2"/>
    </row>
    <row r="25" spans="1:6" x14ac:dyDescent="0.2">
      <c r="A25" s="2"/>
    </row>
    <row r="26" spans="1:6" x14ac:dyDescent="0.2">
      <c r="A26" s="2"/>
    </row>
    <row r="27" spans="1:6" x14ac:dyDescent="0.2">
      <c r="A27" s="2"/>
    </row>
    <row r="28" spans="1:6" x14ac:dyDescent="0.2">
      <c r="A28" s="2"/>
    </row>
    <row r="29" spans="1:6" x14ac:dyDescent="0.2">
      <c r="A29" s="2"/>
    </row>
    <row r="30" spans="1:6" x14ac:dyDescent="0.2">
      <c r="A30" s="2"/>
    </row>
    <row r="31" spans="1:6" ht="15" x14ac:dyDescent="0.2">
      <c r="A31" s="2"/>
      <c r="B31" s="1"/>
    </row>
    <row r="32" spans="1:6" ht="7.5" customHeight="1" x14ac:dyDescent="0.2">
      <c r="A32" s="2"/>
    </row>
    <row r="33" spans="1:7" x14ac:dyDescent="0.2">
      <c r="A33" s="2"/>
    </row>
    <row r="34" spans="1:7" x14ac:dyDescent="0.2">
      <c r="A34" s="2"/>
    </row>
    <row r="35" spans="1:7" x14ac:dyDescent="0.2">
      <c r="A35" s="2"/>
    </row>
    <row r="36" spans="1:7" x14ac:dyDescent="0.2">
      <c r="A36" s="2"/>
    </row>
    <row r="37" spans="1:7" x14ac:dyDescent="0.2">
      <c r="A37" s="2"/>
      <c r="C37" s="4"/>
    </row>
    <row r="38" spans="1:7" x14ac:dyDescent="0.2">
      <c r="A38" s="2"/>
    </row>
    <row r="39" spans="1:7" x14ac:dyDescent="0.2">
      <c r="A39" s="2"/>
    </row>
    <row r="40" spans="1:7" x14ac:dyDescent="0.2">
      <c r="A40" s="2"/>
    </row>
    <row r="41" spans="1:7" x14ac:dyDescent="0.2">
      <c r="B41" s="8"/>
      <c r="C41" s="8"/>
      <c r="D41" s="8"/>
      <c r="E41" s="8"/>
      <c r="F41" s="8"/>
      <c r="G41" s="8"/>
    </row>
    <row r="42" spans="1:7" x14ac:dyDescent="0.2">
      <c r="B42" s="8"/>
      <c r="C42" s="8"/>
      <c r="D42" s="8"/>
      <c r="E42" s="8"/>
      <c r="F42" s="8"/>
      <c r="G42" s="8"/>
    </row>
    <row r="43" spans="1:7" x14ac:dyDescent="0.2">
      <c r="B43" s="8"/>
      <c r="C43" s="8"/>
      <c r="D43" s="8"/>
      <c r="E43" s="8"/>
      <c r="F43" s="8"/>
      <c r="G43" s="8"/>
    </row>
    <row r="44" spans="1:7" x14ac:dyDescent="0.2">
      <c r="B44" s="8"/>
      <c r="C44" s="8"/>
      <c r="D44" s="8"/>
      <c r="E44" s="8"/>
      <c r="F44" s="8"/>
      <c r="G44" s="8"/>
    </row>
    <row r="45" spans="1:7" x14ac:dyDescent="0.2">
      <c r="B45" s="8"/>
      <c r="C45" s="8"/>
      <c r="D45" s="8"/>
      <c r="E45" s="8"/>
      <c r="F45" s="8"/>
      <c r="G45" s="8"/>
    </row>
    <row r="46" spans="1:7" x14ac:dyDescent="0.2">
      <c r="B46" s="8"/>
      <c r="C46" s="8"/>
      <c r="D46" s="8"/>
      <c r="E46" s="8"/>
      <c r="F46" s="8"/>
      <c r="G46" s="8"/>
    </row>
    <row r="47" spans="1:7" x14ac:dyDescent="0.2">
      <c r="B47" s="8"/>
      <c r="C47" s="8"/>
      <c r="D47" s="8"/>
      <c r="E47" s="8"/>
      <c r="F47" s="8"/>
      <c r="G47" s="8"/>
    </row>
    <row r="48" spans="1:7" x14ac:dyDescent="0.2">
      <c r="B48" s="8"/>
      <c r="C48" s="8"/>
      <c r="D48" s="8"/>
      <c r="E48" s="8"/>
      <c r="F48" s="8"/>
      <c r="G48" s="8"/>
    </row>
    <row r="49" s="8" customFormat="1" x14ac:dyDescent="0.2"/>
    <row r="50" s="8" customFormat="1" x14ac:dyDescent="0.2"/>
    <row r="51" s="8" customFormat="1" x14ac:dyDescent="0.2"/>
    <row r="52" s="8" customFormat="1" x14ac:dyDescent="0.2"/>
    <row r="53" s="8" customFormat="1" x14ac:dyDescent="0.2"/>
    <row r="54" s="8" customFormat="1" x14ac:dyDescent="0.2"/>
    <row r="55" s="8" customFormat="1" x14ac:dyDescent="0.2"/>
    <row r="56" s="8" customFormat="1" x14ac:dyDescent="0.2"/>
    <row r="57" s="8" customFormat="1" x14ac:dyDescent="0.2"/>
    <row r="58" s="8" customFormat="1" x14ac:dyDescent="0.2"/>
    <row r="59" s="8" customFormat="1" x14ac:dyDescent="0.2"/>
    <row r="60" s="8" customFormat="1" x14ac:dyDescent="0.2"/>
    <row r="61" s="8" customFormat="1" x14ac:dyDescent="0.2"/>
    <row r="62" s="8" customFormat="1" x14ac:dyDescent="0.2"/>
    <row r="63" s="8" customFormat="1" x14ac:dyDescent="0.2"/>
    <row r="64" s="8" customFormat="1" x14ac:dyDescent="0.2"/>
    <row r="65" s="8" customFormat="1" x14ac:dyDescent="0.2"/>
    <row r="66" s="8" customFormat="1" x14ac:dyDescent="0.2"/>
    <row r="67" s="8" customFormat="1" x14ac:dyDescent="0.2"/>
    <row r="68" s="8" customFormat="1" x14ac:dyDescent="0.2"/>
    <row r="69" s="8" customFormat="1" x14ac:dyDescent="0.2"/>
    <row r="70" s="8" customFormat="1" x14ac:dyDescent="0.2"/>
    <row r="71" s="8" customFormat="1" x14ac:dyDescent="0.2"/>
    <row r="72" s="8" customFormat="1" x14ac:dyDescent="0.2"/>
    <row r="73" s="8" customFormat="1" x14ac:dyDescent="0.2"/>
    <row r="74" s="8" customFormat="1" x14ac:dyDescent="0.2"/>
    <row r="75" s="8" customFormat="1" x14ac:dyDescent="0.2"/>
    <row r="76" s="8" customFormat="1" x14ac:dyDescent="0.2"/>
    <row r="77" s="8" customFormat="1" x14ac:dyDescent="0.2"/>
    <row r="78" s="8" customFormat="1" x14ac:dyDescent="0.2"/>
    <row r="79" s="8" customFormat="1" x14ac:dyDescent="0.2"/>
    <row r="80" s="8" customFormat="1" x14ac:dyDescent="0.2"/>
    <row r="81" s="8" customFormat="1" x14ac:dyDescent="0.2"/>
    <row r="82" s="8" customFormat="1" x14ac:dyDescent="0.2"/>
    <row r="83" s="8" customFormat="1" x14ac:dyDescent="0.2"/>
    <row r="84" s="8" customFormat="1" x14ac:dyDescent="0.2"/>
    <row r="85" s="8" customFormat="1" x14ac:dyDescent="0.2"/>
    <row r="86" s="8" customFormat="1" x14ac:dyDescent="0.2"/>
    <row r="87" s="8" customFormat="1" x14ac:dyDescent="0.2"/>
    <row r="88" s="8" customFormat="1" x14ac:dyDescent="0.2"/>
    <row r="89" s="8" customFormat="1" x14ac:dyDescent="0.2"/>
    <row r="90" s="8" customFormat="1" x14ac:dyDescent="0.2"/>
    <row r="91" s="8" customFormat="1" x14ac:dyDescent="0.2"/>
    <row r="92" s="8" customFormat="1" x14ac:dyDescent="0.2"/>
    <row r="93" s="8" customFormat="1" x14ac:dyDescent="0.2"/>
    <row r="94" s="8" customFormat="1" x14ac:dyDescent="0.2"/>
    <row r="95" s="8" customFormat="1" x14ac:dyDescent="0.2"/>
    <row r="96" s="8" customFormat="1" x14ac:dyDescent="0.2"/>
    <row r="97" s="8" customFormat="1" x14ac:dyDescent="0.2"/>
    <row r="98" s="8" customFormat="1" x14ac:dyDescent="0.2"/>
    <row r="99" s="8" customFormat="1" x14ac:dyDescent="0.2"/>
    <row r="100" s="8" customFormat="1" x14ac:dyDescent="0.2"/>
    <row r="101" s="8" customFormat="1" x14ac:dyDescent="0.2"/>
    <row r="102" s="8" customFormat="1" x14ac:dyDescent="0.2"/>
    <row r="103" s="8" customFormat="1" x14ac:dyDescent="0.2"/>
    <row r="104" s="8" customFormat="1" x14ac:dyDescent="0.2"/>
    <row r="105" s="8" customFormat="1" x14ac:dyDescent="0.2"/>
    <row r="106" s="8" customFormat="1" x14ac:dyDescent="0.2"/>
    <row r="107" s="8" customFormat="1" x14ac:dyDescent="0.2"/>
    <row r="108" s="8" customFormat="1" x14ac:dyDescent="0.2"/>
    <row r="109" s="8" customFormat="1" x14ac:dyDescent="0.2"/>
    <row r="110" s="8" customFormat="1" x14ac:dyDescent="0.2"/>
    <row r="111" s="8" customFormat="1" x14ac:dyDescent="0.2"/>
    <row r="112" s="8" customFormat="1" x14ac:dyDescent="0.2"/>
    <row r="113" s="8" customFormat="1" x14ac:dyDescent="0.2"/>
    <row r="114" s="8" customFormat="1" x14ac:dyDescent="0.2"/>
    <row r="115" s="8" customFormat="1" x14ac:dyDescent="0.2"/>
    <row r="116" s="8" customFormat="1" x14ac:dyDescent="0.2"/>
    <row r="117" s="8" customFormat="1" x14ac:dyDescent="0.2"/>
    <row r="118" s="8" customFormat="1" x14ac:dyDescent="0.2"/>
    <row r="119" s="8" customFormat="1" x14ac:dyDescent="0.2"/>
    <row r="120" s="8" customFormat="1" x14ac:dyDescent="0.2"/>
    <row r="121" s="8" customFormat="1" x14ac:dyDescent="0.2"/>
    <row r="122" s="8" customFormat="1" x14ac:dyDescent="0.2"/>
    <row r="123" s="8" customFormat="1" x14ac:dyDescent="0.2"/>
    <row r="124" s="8" customFormat="1" x14ac:dyDescent="0.2"/>
    <row r="125" s="8" customFormat="1" x14ac:dyDescent="0.2"/>
    <row r="126" s="8" customFormat="1" x14ac:dyDescent="0.2"/>
    <row r="127" s="8" customFormat="1" x14ac:dyDescent="0.2"/>
    <row r="128" s="8" customFormat="1" x14ac:dyDescent="0.2"/>
    <row r="129" s="8" customFormat="1" x14ac:dyDescent="0.2"/>
    <row r="130" s="8" customFormat="1" x14ac:dyDescent="0.2"/>
    <row r="131" s="8" customFormat="1" x14ac:dyDescent="0.2"/>
    <row r="132" s="8" customFormat="1" x14ac:dyDescent="0.2"/>
    <row r="133" s="8" customFormat="1" x14ac:dyDescent="0.2"/>
    <row r="134" s="8" customFormat="1" x14ac:dyDescent="0.2"/>
    <row r="135" s="8" customFormat="1" x14ac:dyDescent="0.2"/>
    <row r="136" s="8" customFormat="1" x14ac:dyDescent="0.2"/>
    <row r="137" s="8" customFormat="1" x14ac:dyDescent="0.2"/>
    <row r="138" s="8" customFormat="1" x14ac:dyDescent="0.2"/>
    <row r="139" s="8" customFormat="1" x14ac:dyDescent="0.2"/>
    <row r="140" s="8" customFormat="1" x14ac:dyDescent="0.2"/>
    <row r="141" s="8" customFormat="1" x14ac:dyDescent="0.2"/>
    <row r="142" s="8" customFormat="1" x14ac:dyDescent="0.2"/>
    <row r="143" s="8" customFormat="1" x14ac:dyDescent="0.2"/>
    <row r="144" s="8" customFormat="1" x14ac:dyDescent="0.2"/>
    <row r="145" s="8" customFormat="1" x14ac:dyDescent="0.2"/>
    <row r="146" s="8" customFormat="1" x14ac:dyDescent="0.2"/>
    <row r="147" s="8" customFormat="1" x14ac:dyDescent="0.2"/>
    <row r="148" s="8" customFormat="1" x14ac:dyDescent="0.2"/>
    <row r="149" s="8" customFormat="1" x14ac:dyDescent="0.2"/>
    <row r="150" s="8" customFormat="1" x14ac:dyDescent="0.2"/>
    <row r="151" s="8" customFormat="1" x14ac:dyDescent="0.2"/>
    <row r="152" s="8" customFormat="1" x14ac:dyDescent="0.2"/>
    <row r="153" s="8" customFormat="1" x14ac:dyDescent="0.2"/>
    <row r="154" s="8" customFormat="1" x14ac:dyDescent="0.2"/>
    <row r="155" s="8" customFormat="1" x14ac:dyDescent="0.2"/>
    <row r="156" s="8" customFormat="1" x14ac:dyDescent="0.2"/>
    <row r="157" s="8" customFormat="1" x14ac:dyDescent="0.2"/>
    <row r="158" s="8" customFormat="1" x14ac:dyDescent="0.2"/>
    <row r="159" s="8" customFormat="1" x14ac:dyDescent="0.2"/>
    <row r="160" s="8" customFormat="1" x14ac:dyDescent="0.2"/>
    <row r="161" s="8" customFormat="1" x14ac:dyDescent="0.2"/>
    <row r="162" s="8" customFormat="1" x14ac:dyDescent="0.2"/>
    <row r="163" s="8" customFormat="1" x14ac:dyDescent="0.2"/>
    <row r="164" s="8" customFormat="1" x14ac:dyDescent="0.2"/>
    <row r="165" s="8" customFormat="1" x14ac:dyDescent="0.2"/>
    <row r="166" s="8" customFormat="1" x14ac:dyDescent="0.2"/>
    <row r="167" s="8" customFormat="1" x14ac:dyDescent="0.2"/>
    <row r="168" s="8" customFormat="1" x14ac:dyDescent="0.2"/>
    <row r="169" s="8" customFormat="1" x14ac:dyDescent="0.2"/>
    <row r="170" s="8" customFormat="1" x14ac:dyDescent="0.2"/>
    <row r="171" s="8" customFormat="1" x14ac:dyDescent="0.2"/>
    <row r="172" s="8" customFormat="1" x14ac:dyDescent="0.2"/>
    <row r="173" s="8" customFormat="1" x14ac:dyDescent="0.2"/>
    <row r="174" s="8" customFormat="1" x14ac:dyDescent="0.2"/>
    <row r="175" s="8" customFormat="1" x14ac:dyDescent="0.2"/>
    <row r="176" s="8" customFormat="1" x14ac:dyDescent="0.2"/>
    <row r="177" s="8" customFormat="1" x14ac:dyDescent="0.2"/>
    <row r="178" s="8" customFormat="1" x14ac:dyDescent="0.2"/>
    <row r="179" s="8" customFormat="1" x14ac:dyDescent="0.2"/>
    <row r="180" s="8" customFormat="1" x14ac:dyDescent="0.2"/>
    <row r="181" s="8" customFormat="1" x14ac:dyDescent="0.2"/>
    <row r="182" s="8" customFormat="1" x14ac:dyDescent="0.2"/>
    <row r="183" s="8" customFormat="1" x14ac:dyDescent="0.2"/>
    <row r="184" s="8" customFormat="1" x14ac:dyDescent="0.2"/>
    <row r="185" s="8" customFormat="1" x14ac:dyDescent="0.2"/>
    <row r="186" s="8" customFormat="1" x14ac:dyDescent="0.2"/>
    <row r="187" s="8" customFormat="1" x14ac:dyDescent="0.2"/>
    <row r="188" s="8" customFormat="1" x14ac:dyDescent="0.2"/>
    <row r="189" s="8" customFormat="1" x14ac:dyDescent="0.2"/>
    <row r="190" s="8" customFormat="1" x14ac:dyDescent="0.2"/>
    <row r="191" s="8" customFormat="1" x14ac:dyDescent="0.2"/>
    <row r="192" s="8" customFormat="1" x14ac:dyDescent="0.2"/>
    <row r="193" s="8" customFormat="1" x14ac:dyDescent="0.2"/>
    <row r="194" s="8" customFormat="1" x14ac:dyDescent="0.2"/>
    <row r="195" s="8" customFormat="1" x14ac:dyDescent="0.2"/>
    <row r="196" s="8" customFormat="1" x14ac:dyDescent="0.2"/>
    <row r="197" s="8" customFormat="1" x14ac:dyDescent="0.2"/>
    <row r="198" s="8" customFormat="1" x14ac:dyDescent="0.2"/>
    <row r="199" s="8" customFormat="1" x14ac:dyDescent="0.2"/>
    <row r="200" s="8" customFormat="1" x14ac:dyDescent="0.2"/>
    <row r="201" s="8" customFormat="1" x14ac:dyDescent="0.2"/>
    <row r="202" s="8" customFormat="1" x14ac:dyDescent="0.2"/>
    <row r="203" s="8" customFormat="1" x14ac:dyDescent="0.2"/>
    <row r="204" s="8" customFormat="1" x14ac:dyDescent="0.2"/>
    <row r="205" s="8" customFormat="1" x14ac:dyDescent="0.2"/>
    <row r="206" s="8" customFormat="1" x14ac:dyDescent="0.2"/>
    <row r="207" s="8" customFormat="1" x14ac:dyDescent="0.2"/>
    <row r="208" s="8" customFormat="1" x14ac:dyDescent="0.2"/>
    <row r="209" s="8" customFormat="1" x14ac:dyDescent="0.2"/>
    <row r="210" s="8" customFormat="1" x14ac:dyDescent="0.2"/>
    <row r="211" s="8" customFormat="1" x14ac:dyDescent="0.2"/>
    <row r="212" s="8" customFormat="1" x14ac:dyDescent="0.2"/>
    <row r="213" s="8" customFormat="1" x14ac:dyDescent="0.2"/>
    <row r="214" s="8" customFormat="1" x14ac:dyDescent="0.2"/>
    <row r="215" s="8" customFormat="1" x14ac:dyDescent="0.2"/>
    <row r="216" s="8" customFormat="1" x14ac:dyDescent="0.2"/>
    <row r="217" s="8" customFormat="1" x14ac:dyDescent="0.2"/>
    <row r="218" s="8" customFormat="1" x14ac:dyDescent="0.2"/>
    <row r="219" s="8" customFormat="1" x14ac:dyDescent="0.2"/>
    <row r="220" s="8" customFormat="1" x14ac:dyDescent="0.2"/>
    <row r="221" s="8" customFormat="1" x14ac:dyDescent="0.2"/>
    <row r="222" s="8" customFormat="1" x14ac:dyDescent="0.2"/>
    <row r="223" s="8" customFormat="1" x14ac:dyDescent="0.2"/>
    <row r="224" s="8" customFormat="1" x14ac:dyDescent="0.2"/>
    <row r="225" s="8" customFormat="1" x14ac:dyDescent="0.2"/>
    <row r="226" s="8" customFormat="1" x14ac:dyDescent="0.2"/>
    <row r="227" s="8" customFormat="1" x14ac:dyDescent="0.2"/>
    <row r="228" s="8" customFormat="1" x14ac:dyDescent="0.2"/>
    <row r="229" s="8" customFormat="1" x14ac:dyDescent="0.2"/>
    <row r="230" s="8" customFormat="1" x14ac:dyDescent="0.2"/>
    <row r="231" s="8" customFormat="1" x14ac:dyDescent="0.2"/>
    <row r="232" s="8" customFormat="1" x14ac:dyDescent="0.2"/>
    <row r="233" s="8" customFormat="1" x14ac:dyDescent="0.2"/>
    <row r="234" s="8" customFormat="1" x14ac:dyDescent="0.2"/>
    <row r="235" s="8" customFormat="1" x14ac:dyDescent="0.2"/>
    <row r="236" s="8" customFormat="1" x14ac:dyDescent="0.2"/>
    <row r="237" s="8" customFormat="1" x14ac:dyDescent="0.2"/>
    <row r="238" s="8" customFormat="1" x14ac:dyDescent="0.2"/>
    <row r="239" s="8" customFormat="1" x14ac:dyDescent="0.2"/>
    <row r="240" s="8" customFormat="1" x14ac:dyDescent="0.2"/>
    <row r="241" s="8" customFormat="1" x14ac:dyDescent="0.2"/>
    <row r="242" s="8" customFormat="1" x14ac:dyDescent="0.2"/>
    <row r="243" s="8" customFormat="1" x14ac:dyDescent="0.2"/>
    <row r="244" s="8" customFormat="1" x14ac:dyDescent="0.2"/>
    <row r="245" s="8" customFormat="1" x14ac:dyDescent="0.2"/>
    <row r="246" s="8" customFormat="1" x14ac:dyDescent="0.2"/>
    <row r="247" s="8" customFormat="1" x14ac:dyDescent="0.2"/>
    <row r="248" s="8" customFormat="1" x14ac:dyDescent="0.2"/>
    <row r="249" s="8" customFormat="1" x14ac:dyDescent="0.2"/>
    <row r="250" s="8" customFormat="1" x14ac:dyDescent="0.2"/>
    <row r="251" s="8" customFormat="1" x14ac:dyDescent="0.2"/>
    <row r="252" s="8" customFormat="1" x14ac:dyDescent="0.2"/>
    <row r="253" s="8" customFormat="1" x14ac:dyDescent="0.2"/>
    <row r="254" s="8" customFormat="1" x14ac:dyDescent="0.2"/>
    <row r="255" s="8" customFormat="1" x14ac:dyDescent="0.2"/>
    <row r="256" s="8" customFormat="1" x14ac:dyDescent="0.2"/>
    <row r="257" s="8" customFormat="1" x14ac:dyDescent="0.2"/>
    <row r="258" s="8" customFormat="1" x14ac:dyDescent="0.2"/>
    <row r="259" s="8" customFormat="1" x14ac:dyDescent="0.2"/>
    <row r="260" s="8" customFormat="1" x14ac:dyDescent="0.2"/>
    <row r="261" s="8" customFormat="1" x14ac:dyDescent="0.2"/>
    <row r="262" s="8" customFormat="1" x14ac:dyDescent="0.2"/>
    <row r="263" s="8" customFormat="1" x14ac:dyDescent="0.2"/>
    <row r="264" s="8" customFormat="1" x14ac:dyDescent="0.2"/>
    <row r="265" s="8" customFormat="1" x14ac:dyDescent="0.2"/>
    <row r="266" s="8" customFormat="1" x14ac:dyDescent="0.2"/>
    <row r="267" s="8" customFormat="1" x14ac:dyDescent="0.2"/>
    <row r="268" s="8" customFormat="1" x14ac:dyDescent="0.2"/>
    <row r="269" s="8" customFormat="1" x14ac:dyDescent="0.2"/>
    <row r="270" s="8" customFormat="1" x14ac:dyDescent="0.2"/>
    <row r="271" s="8" customFormat="1" x14ac:dyDescent="0.2"/>
    <row r="272" s="8" customFormat="1" x14ac:dyDescent="0.2"/>
    <row r="273" s="8" customFormat="1" x14ac:dyDescent="0.2"/>
    <row r="274" s="8" customFormat="1" x14ac:dyDescent="0.2"/>
    <row r="275" s="8" customFormat="1" x14ac:dyDescent="0.2"/>
    <row r="276" s="8" customFormat="1" x14ac:dyDescent="0.2"/>
    <row r="277" s="8" customFormat="1" x14ac:dyDescent="0.2"/>
    <row r="278" s="8" customFormat="1" x14ac:dyDescent="0.2"/>
    <row r="279" s="8" customFormat="1" x14ac:dyDescent="0.2"/>
    <row r="280" s="8" customFormat="1" x14ac:dyDescent="0.2"/>
    <row r="281" s="8" customFormat="1" x14ac:dyDescent="0.2"/>
    <row r="282" s="8" customFormat="1" x14ac:dyDescent="0.2"/>
    <row r="283" s="8" customFormat="1" x14ac:dyDescent="0.2"/>
    <row r="284" s="8" customFormat="1" x14ac:dyDescent="0.2"/>
    <row r="285" s="8" customFormat="1" x14ac:dyDescent="0.2"/>
    <row r="286" s="8" customFormat="1" x14ac:dyDescent="0.2"/>
    <row r="287" s="8" customFormat="1" x14ac:dyDescent="0.2"/>
    <row r="288" s="8" customFormat="1" x14ac:dyDescent="0.2"/>
    <row r="289" s="8" customFormat="1" x14ac:dyDescent="0.2"/>
    <row r="290" s="8" customFormat="1" x14ac:dyDescent="0.2"/>
    <row r="291" s="8" customFormat="1" x14ac:dyDescent="0.2"/>
    <row r="292" s="8" customFormat="1" x14ac:dyDescent="0.2"/>
    <row r="293" s="8" customFormat="1" x14ac:dyDescent="0.2"/>
    <row r="294" s="8" customFormat="1" x14ac:dyDescent="0.2"/>
    <row r="295" s="8" customFormat="1" x14ac:dyDescent="0.2"/>
    <row r="296" s="8" customFormat="1" x14ac:dyDescent="0.2"/>
    <row r="297" s="8" customFormat="1" x14ac:dyDescent="0.2"/>
    <row r="298" s="8" customFormat="1" x14ac:dyDescent="0.2"/>
    <row r="299" s="8" customFormat="1" x14ac:dyDescent="0.2"/>
    <row r="300" s="8" customFormat="1" x14ac:dyDescent="0.2"/>
    <row r="301" s="8" customFormat="1" x14ac:dyDescent="0.2"/>
    <row r="302" s="8" customFormat="1" x14ac:dyDescent="0.2"/>
    <row r="303" s="8" customFormat="1" x14ac:dyDescent="0.2"/>
    <row r="304" s="8" customFormat="1" x14ac:dyDescent="0.2"/>
    <row r="305" s="8" customFormat="1" x14ac:dyDescent="0.2"/>
    <row r="306" s="8" customFormat="1" x14ac:dyDescent="0.2"/>
    <row r="307" s="8" customFormat="1" x14ac:dyDescent="0.2"/>
    <row r="308" s="8" customFormat="1" x14ac:dyDescent="0.2"/>
    <row r="309" s="8" customFormat="1" x14ac:dyDescent="0.2"/>
    <row r="310" s="8" customFormat="1" x14ac:dyDescent="0.2"/>
    <row r="311" s="8" customFormat="1" x14ac:dyDescent="0.2"/>
    <row r="312" s="8" customFormat="1" x14ac:dyDescent="0.2"/>
    <row r="313" s="8" customFormat="1" x14ac:dyDescent="0.2"/>
    <row r="314" s="8" customFormat="1" x14ac:dyDescent="0.2"/>
    <row r="315" s="8" customFormat="1" x14ac:dyDescent="0.2"/>
    <row r="316" s="8" customFormat="1" x14ac:dyDescent="0.2"/>
    <row r="317" s="8" customFormat="1" x14ac:dyDescent="0.2"/>
    <row r="318" s="8" customFormat="1" x14ac:dyDescent="0.2"/>
    <row r="319" s="8" customFormat="1" x14ac:dyDescent="0.2"/>
    <row r="320" s="8" customFormat="1" x14ac:dyDescent="0.2"/>
    <row r="321" s="8" customFormat="1" x14ac:dyDescent="0.2"/>
    <row r="322" s="8" customFormat="1" x14ac:dyDescent="0.2"/>
    <row r="323" s="8" customFormat="1" x14ac:dyDescent="0.2"/>
    <row r="324" s="8" customFormat="1" x14ac:dyDescent="0.2"/>
    <row r="325" s="8" customFormat="1" x14ac:dyDescent="0.2"/>
    <row r="326" s="8" customFormat="1" x14ac:dyDescent="0.2"/>
    <row r="327" s="8" customFormat="1" x14ac:dyDescent="0.2"/>
    <row r="328" s="8" customFormat="1" x14ac:dyDescent="0.2"/>
    <row r="329" s="8" customFormat="1" x14ac:dyDescent="0.2"/>
    <row r="330" s="8" customFormat="1" x14ac:dyDescent="0.2"/>
    <row r="331" s="8" customFormat="1" x14ac:dyDescent="0.2"/>
    <row r="332" s="8" customFormat="1" x14ac:dyDescent="0.2"/>
    <row r="333" s="8" customFormat="1" x14ac:dyDescent="0.2"/>
    <row r="334" s="8" customFormat="1" x14ac:dyDescent="0.2"/>
    <row r="335" s="8" customFormat="1" x14ac:dyDescent="0.2"/>
    <row r="336" s="8" customFormat="1" x14ac:dyDescent="0.2"/>
    <row r="337" s="8" customFormat="1" x14ac:dyDescent="0.2"/>
    <row r="338" s="8" customFormat="1" x14ac:dyDescent="0.2"/>
    <row r="339" s="8" customFormat="1" x14ac:dyDescent="0.2"/>
    <row r="340" s="8" customFormat="1" x14ac:dyDescent="0.2"/>
    <row r="341" s="8" customFormat="1" x14ac:dyDescent="0.2"/>
    <row r="342" s="8" customFormat="1" x14ac:dyDescent="0.2"/>
    <row r="343" s="8" customFormat="1" x14ac:dyDescent="0.2"/>
    <row r="344" s="8" customFormat="1" x14ac:dyDescent="0.2"/>
    <row r="345" s="8" customFormat="1" x14ac:dyDescent="0.2"/>
    <row r="346" s="8" customFormat="1" x14ac:dyDescent="0.2"/>
    <row r="347" s="8" customFormat="1" x14ac:dyDescent="0.2"/>
    <row r="348" s="8" customFormat="1" x14ac:dyDescent="0.2"/>
    <row r="349" s="8" customFormat="1" x14ac:dyDescent="0.2"/>
    <row r="350" s="8" customFormat="1" x14ac:dyDescent="0.2"/>
    <row r="351" s="8" customFormat="1" x14ac:dyDescent="0.2"/>
    <row r="352" s="8" customFormat="1" x14ac:dyDescent="0.2"/>
    <row r="353" s="8" customFormat="1" x14ac:dyDescent="0.2"/>
    <row r="354" s="8" customFormat="1" x14ac:dyDescent="0.2"/>
    <row r="355" s="8" customFormat="1" x14ac:dyDescent="0.2"/>
    <row r="356" s="8" customFormat="1" x14ac:dyDescent="0.2"/>
    <row r="357" s="8" customFormat="1" x14ac:dyDescent="0.2"/>
    <row r="358" s="8" customFormat="1" x14ac:dyDescent="0.2"/>
    <row r="359" s="8" customFormat="1" x14ac:dyDescent="0.2"/>
    <row r="360" s="8" customFormat="1" x14ac:dyDescent="0.2"/>
    <row r="361" s="8" customFormat="1" x14ac:dyDescent="0.2"/>
    <row r="362" s="8" customFormat="1" x14ac:dyDescent="0.2"/>
    <row r="363" s="8" customFormat="1" x14ac:dyDescent="0.2"/>
    <row r="364" s="8" customFormat="1" x14ac:dyDescent="0.2"/>
    <row r="365" s="8" customFormat="1" x14ac:dyDescent="0.2"/>
    <row r="366" s="8" customFormat="1" x14ac:dyDescent="0.2"/>
    <row r="367" s="8" customFormat="1" x14ac:dyDescent="0.2"/>
    <row r="368" s="8" customFormat="1" x14ac:dyDescent="0.2"/>
    <row r="369" s="8" customFormat="1" x14ac:dyDescent="0.2"/>
    <row r="370" s="8" customFormat="1" x14ac:dyDescent="0.2"/>
    <row r="371" s="8" customFormat="1" x14ac:dyDescent="0.2"/>
    <row r="372" s="8" customFormat="1" x14ac:dyDescent="0.2"/>
    <row r="373" s="8" customFormat="1" x14ac:dyDescent="0.2"/>
    <row r="374" s="8" customFormat="1" x14ac:dyDescent="0.2"/>
    <row r="375" s="8" customFormat="1" x14ac:dyDescent="0.2"/>
    <row r="376" s="8" customFormat="1" x14ac:dyDescent="0.2"/>
    <row r="377" s="8" customFormat="1" x14ac:dyDescent="0.2"/>
    <row r="378" s="8" customFormat="1" x14ac:dyDescent="0.2"/>
    <row r="379" s="8" customFormat="1" x14ac:dyDescent="0.2"/>
    <row r="380" s="8" customFormat="1" x14ac:dyDescent="0.2"/>
    <row r="381" s="8" customFormat="1" x14ac:dyDescent="0.2"/>
    <row r="382" s="8" customFormat="1" x14ac:dyDescent="0.2"/>
    <row r="383" s="8" customFormat="1" x14ac:dyDescent="0.2"/>
    <row r="384" s="8" customFormat="1" x14ac:dyDescent="0.2"/>
    <row r="385" s="8" customFormat="1" x14ac:dyDescent="0.2"/>
    <row r="386" s="8" customFormat="1" x14ac:dyDescent="0.2"/>
    <row r="387" s="8" customFormat="1" x14ac:dyDescent="0.2"/>
    <row r="388" s="8" customFormat="1" x14ac:dyDescent="0.2"/>
    <row r="389" s="8" customFormat="1" x14ac:dyDescent="0.2"/>
    <row r="390" s="8" customFormat="1" x14ac:dyDescent="0.2"/>
    <row r="391" s="8" customFormat="1" x14ac:dyDescent="0.2"/>
    <row r="392" s="8" customFormat="1" x14ac:dyDescent="0.2"/>
    <row r="393" s="8" customFormat="1" x14ac:dyDescent="0.2"/>
    <row r="394" s="8" customFormat="1" x14ac:dyDescent="0.2"/>
    <row r="395" s="8" customFormat="1" x14ac:dyDescent="0.2"/>
    <row r="396" s="8" customFormat="1" x14ac:dyDescent="0.2"/>
    <row r="397" s="8" customFormat="1" x14ac:dyDescent="0.2"/>
    <row r="398" s="8" customFormat="1" x14ac:dyDescent="0.2"/>
    <row r="399" s="8" customFormat="1" x14ac:dyDescent="0.2"/>
    <row r="400" s="8" customFormat="1" x14ac:dyDescent="0.2"/>
    <row r="401" s="8" customFormat="1" x14ac:dyDescent="0.2"/>
    <row r="402" s="8" customFormat="1" x14ac:dyDescent="0.2"/>
    <row r="403" s="8" customFormat="1" x14ac:dyDescent="0.2"/>
    <row r="404" s="8" customFormat="1" x14ac:dyDescent="0.2"/>
    <row r="405" s="8" customFormat="1" x14ac:dyDescent="0.2"/>
    <row r="406" s="8" customFormat="1" x14ac:dyDescent="0.2"/>
    <row r="407" s="8" customFormat="1" x14ac:dyDescent="0.2"/>
    <row r="408" s="8" customFormat="1" x14ac:dyDescent="0.2"/>
    <row r="409" s="8" customFormat="1" x14ac:dyDescent="0.2"/>
    <row r="410" s="8" customFormat="1" x14ac:dyDescent="0.2"/>
    <row r="411" s="8" customFormat="1" x14ac:dyDescent="0.2"/>
    <row r="412" s="8" customFormat="1" x14ac:dyDescent="0.2"/>
    <row r="413" s="8" customFormat="1" x14ac:dyDescent="0.2"/>
    <row r="414" s="8" customFormat="1" x14ac:dyDescent="0.2"/>
    <row r="415" s="8" customFormat="1" x14ac:dyDescent="0.2"/>
    <row r="416" s="8" customFormat="1" x14ac:dyDescent="0.2"/>
    <row r="417" s="8" customFormat="1" x14ac:dyDescent="0.2"/>
    <row r="418" s="8" customFormat="1" x14ac:dyDescent="0.2"/>
    <row r="419" s="8" customFormat="1" x14ac:dyDescent="0.2"/>
    <row r="420" s="8" customFormat="1" x14ac:dyDescent="0.2"/>
    <row r="421" s="8" customFormat="1" x14ac:dyDescent="0.2"/>
    <row r="422" s="8" customFormat="1" x14ac:dyDescent="0.2"/>
    <row r="423" s="8" customFormat="1" x14ac:dyDescent="0.2"/>
    <row r="424" s="8" customFormat="1" x14ac:dyDescent="0.2"/>
    <row r="425" s="8" customFormat="1" x14ac:dyDescent="0.2"/>
    <row r="426" s="8" customFormat="1" x14ac:dyDescent="0.2"/>
    <row r="427" s="8" customFormat="1" x14ac:dyDescent="0.2"/>
    <row r="428" s="8" customFormat="1" x14ac:dyDescent="0.2"/>
    <row r="429" s="8" customFormat="1" x14ac:dyDescent="0.2"/>
    <row r="430" s="8" customFormat="1" x14ac:dyDescent="0.2"/>
    <row r="431" s="8" customFormat="1" x14ac:dyDescent="0.2"/>
    <row r="432" s="8" customFormat="1" x14ac:dyDescent="0.2"/>
    <row r="433" s="8" customFormat="1" x14ac:dyDescent="0.2"/>
    <row r="434" s="8" customFormat="1" x14ac:dyDescent="0.2"/>
    <row r="435" s="8" customFormat="1" x14ac:dyDescent="0.2"/>
    <row r="436" s="8" customFormat="1" x14ac:dyDescent="0.2"/>
    <row r="437" s="8" customFormat="1" x14ac:dyDescent="0.2"/>
    <row r="438" s="8" customFormat="1" x14ac:dyDescent="0.2"/>
    <row r="439" s="8" customFormat="1" x14ac:dyDescent="0.2"/>
    <row r="440" s="8" customFormat="1" x14ac:dyDescent="0.2"/>
    <row r="441" s="8" customFormat="1" x14ac:dyDescent="0.2"/>
    <row r="442" s="8" customFormat="1" x14ac:dyDescent="0.2"/>
    <row r="443" s="8" customFormat="1" x14ac:dyDescent="0.2"/>
    <row r="444" s="8" customFormat="1" x14ac:dyDescent="0.2"/>
    <row r="445" s="8" customFormat="1" x14ac:dyDescent="0.2"/>
    <row r="446" s="8" customFormat="1" x14ac:dyDescent="0.2"/>
    <row r="447" s="8" customFormat="1" x14ac:dyDescent="0.2"/>
    <row r="448" s="8" customFormat="1" x14ac:dyDescent="0.2"/>
    <row r="449" s="8" customFormat="1" x14ac:dyDescent="0.2"/>
    <row r="450" s="8" customFormat="1" x14ac:dyDescent="0.2"/>
    <row r="451" s="8" customFormat="1" x14ac:dyDescent="0.2"/>
    <row r="452" s="8" customFormat="1" x14ac:dyDescent="0.2"/>
    <row r="453" s="8" customFormat="1" x14ac:dyDescent="0.2"/>
  </sheetData>
  <sheetProtection sheet="1" objects="1" scenarios="1" selectLockedCells="1" selectUnlockedCells="1"/>
  <printOptions horizontalCentered="1" verticalCentered="1" gridLines="1"/>
  <pageMargins left="0.5" right="0.5" top="0.5" bottom="0.5" header="0.5" footer="0.5"/>
  <pageSetup scale="97" orientation="landscape" horizontalDpi="300" verticalDpi="300" r:id="rId1"/>
  <headerFooter alignWithMargins="0">
    <oddFooter>&amp;L&amp;A</oddFooter>
  </headerFooter>
  <rowBreaks count="1" manualBreakCount="1">
    <brk id="4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00B050"/>
  </sheetPr>
  <dimension ref="A1:O1944"/>
  <sheetViews>
    <sheetView zoomScale="120" zoomScaleNormal="120" workbookViewId="0">
      <selection activeCell="E14" sqref="E14"/>
    </sheetView>
  </sheetViews>
  <sheetFormatPr defaultColWidth="8.85546875" defaultRowHeight="12.75" x14ac:dyDescent="0.2"/>
  <cols>
    <col min="1" max="1" width="2.7109375" style="8" customWidth="1"/>
    <col min="2" max="2" width="12.42578125" style="2" customWidth="1"/>
    <col min="3" max="3" width="8.85546875" style="2"/>
    <col min="4" max="4" width="9" style="2" customWidth="1"/>
    <col min="5" max="5" width="22.85546875" style="2" customWidth="1"/>
    <col min="6" max="6" width="5.42578125" style="2" hidden="1" customWidth="1"/>
    <col min="7" max="7" width="7" style="2" customWidth="1"/>
    <col min="8" max="8" width="7.42578125" style="2" customWidth="1"/>
    <col min="9" max="9" width="8.85546875" style="2"/>
    <col min="10" max="10" width="12" style="2" bestFit="1" customWidth="1"/>
    <col min="11" max="11" width="8.85546875" style="2"/>
    <col min="12" max="12" width="10.5703125" style="2" customWidth="1"/>
    <col min="13" max="13" width="9.28515625" style="2" customWidth="1"/>
    <col min="14" max="14" width="8.85546875" style="8"/>
    <col min="15" max="15" width="14.140625" style="8" customWidth="1"/>
    <col min="16" max="16384" width="8.85546875" style="8"/>
  </cols>
  <sheetData>
    <row r="1" spans="1:15" x14ac:dyDescent="0.2">
      <c r="A1" s="2"/>
      <c r="N1" s="2"/>
      <c r="O1" s="27"/>
    </row>
    <row r="2" spans="1:15" ht="13.15" customHeight="1" x14ac:dyDescent="0.2">
      <c r="A2" s="2"/>
      <c r="B2" s="1"/>
      <c r="N2" s="2"/>
      <c r="O2" s="27"/>
    </row>
    <row r="3" spans="1:15" ht="20.25" x14ac:dyDescent="0.3">
      <c r="A3" s="2"/>
      <c r="B3" s="1"/>
      <c r="E3" s="9" t="s">
        <v>113</v>
      </c>
      <c r="N3" s="2"/>
      <c r="O3" s="27"/>
    </row>
    <row r="4" spans="1:15" x14ac:dyDescent="0.2">
      <c r="A4" s="2"/>
      <c r="N4" s="2"/>
      <c r="O4" s="27"/>
    </row>
    <row r="5" spans="1:15" x14ac:dyDescent="0.2">
      <c r="A5" s="2"/>
      <c r="N5" s="2"/>
      <c r="O5" s="27"/>
    </row>
    <row r="6" spans="1:15" ht="15.75" x14ac:dyDescent="0.25">
      <c r="A6" s="2"/>
      <c r="B6" s="13" t="s">
        <v>100</v>
      </c>
      <c r="C6" s="103" t="s">
        <v>101</v>
      </c>
      <c r="D6" s="103"/>
      <c r="E6" s="103"/>
      <c r="N6" s="2"/>
      <c r="O6" s="27"/>
    </row>
    <row r="7" spans="1:15" x14ac:dyDescent="0.2">
      <c r="A7" s="2"/>
      <c r="N7" s="2"/>
      <c r="O7" s="27"/>
    </row>
    <row r="8" spans="1:15" ht="15.75" x14ac:dyDescent="0.25">
      <c r="A8" s="2"/>
      <c r="B8" s="13" t="s">
        <v>4</v>
      </c>
      <c r="N8" s="2"/>
      <c r="O8" s="27"/>
    </row>
    <row r="9" spans="1:15" ht="10.15" customHeight="1" x14ac:dyDescent="0.2">
      <c r="A9" s="2"/>
      <c r="N9" s="2"/>
      <c r="O9" s="27"/>
    </row>
    <row r="10" spans="1:15" x14ac:dyDescent="0.2">
      <c r="A10" s="2"/>
      <c r="B10" s="31" t="s">
        <v>46</v>
      </c>
      <c r="C10" s="31"/>
      <c r="E10" s="32">
        <v>0</v>
      </c>
      <c r="N10" s="2"/>
      <c r="O10" s="27"/>
    </row>
    <row r="11" spans="1:15" x14ac:dyDescent="0.2">
      <c r="A11" s="2"/>
      <c r="B11" s="31" t="s">
        <v>57</v>
      </c>
      <c r="C11" s="31"/>
      <c r="E11" s="32">
        <v>0</v>
      </c>
      <c r="N11" s="2"/>
      <c r="O11" s="27"/>
    </row>
    <row r="12" spans="1:15" x14ac:dyDescent="0.2">
      <c r="A12" s="2"/>
      <c r="B12" s="31" t="s">
        <v>47</v>
      </c>
      <c r="C12" s="31"/>
      <c r="E12" s="32">
        <v>0</v>
      </c>
      <c r="N12" s="2"/>
      <c r="O12" s="27"/>
    </row>
    <row r="13" spans="1:15" x14ac:dyDescent="0.2">
      <c r="A13" s="2"/>
      <c r="B13" s="31" t="s">
        <v>74</v>
      </c>
      <c r="C13" s="31"/>
      <c r="E13" s="32">
        <v>0</v>
      </c>
      <c r="N13" s="2"/>
      <c r="O13" s="27"/>
    </row>
    <row r="14" spans="1:15" x14ac:dyDescent="0.2">
      <c r="A14" s="2"/>
      <c r="B14" s="31" t="s">
        <v>59</v>
      </c>
      <c r="C14" s="31"/>
      <c r="E14" s="33">
        <v>1</v>
      </c>
      <c r="N14" s="2"/>
      <c r="O14" s="27"/>
    </row>
    <row r="15" spans="1:15" x14ac:dyDescent="0.2">
      <c r="A15" s="2"/>
      <c r="B15" s="31" t="s">
        <v>116</v>
      </c>
      <c r="C15" s="31"/>
      <c r="E15" s="33" t="s">
        <v>119</v>
      </c>
      <c r="N15" s="2"/>
      <c r="O15" s="27"/>
    </row>
    <row r="16" spans="1:15" x14ac:dyDescent="0.2">
      <c r="A16" s="2"/>
      <c r="B16" s="31"/>
      <c r="E16" s="25"/>
      <c r="N16" s="27"/>
      <c r="O16" s="27"/>
    </row>
    <row r="17" spans="1:15" ht="15.75" x14ac:dyDescent="0.25">
      <c r="A17" s="2"/>
      <c r="B17" s="13" t="s">
        <v>50</v>
      </c>
      <c r="E17" s="26"/>
      <c r="N17" s="27"/>
      <c r="O17" s="27"/>
    </row>
    <row r="18" spans="1:15" x14ac:dyDescent="0.2">
      <c r="A18" s="2"/>
      <c r="F18" s="21">
        <f>LOOKUP(E19,'Form Data'!E10:F14,'Form Data'!F10:F14)</f>
        <v>1</v>
      </c>
      <c r="G18" s="23"/>
      <c r="N18" s="27"/>
      <c r="O18" s="27"/>
    </row>
    <row r="19" spans="1:15" x14ac:dyDescent="0.2">
      <c r="A19" s="2"/>
      <c r="B19" s="15" t="s">
        <v>66</v>
      </c>
      <c r="E19" s="28">
        <v>15</v>
      </c>
      <c r="F19" s="22">
        <f>E20</f>
        <v>5</v>
      </c>
      <c r="G19" s="69"/>
      <c r="N19" s="27"/>
      <c r="O19" s="27"/>
    </row>
    <row r="20" spans="1:15" x14ac:dyDescent="0.2">
      <c r="A20" s="2"/>
      <c r="B20" s="15" t="s">
        <v>67</v>
      </c>
      <c r="E20" s="28">
        <v>5</v>
      </c>
      <c r="F20" s="24">
        <f>LOOKUP(E21,'Form Data'!B453:C454,'Form Data'!C453:C454)</f>
        <v>1.25</v>
      </c>
      <c r="G20" s="70"/>
      <c r="N20"/>
      <c r="O20" s="27"/>
    </row>
    <row r="21" spans="1:15" x14ac:dyDescent="0.2">
      <c r="A21" s="2"/>
      <c r="B21" s="2" t="s">
        <v>6</v>
      </c>
      <c r="E21" s="29" t="s">
        <v>65</v>
      </c>
      <c r="F21" s="23"/>
      <c r="G21" s="23"/>
      <c r="N21" s="27"/>
      <c r="O21" s="27"/>
    </row>
    <row r="22" spans="1:15" x14ac:dyDescent="0.2">
      <c r="A22" s="2"/>
      <c r="F22" s="21"/>
      <c r="G22" s="23"/>
      <c r="I22" s="3" t="s">
        <v>51</v>
      </c>
      <c r="N22" s="27"/>
      <c r="O22" s="27"/>
    </row>
    <row r="23" spans="1:15" x14ac:dyDescent="0.2">
      <c r="A23" s="2"/>
      <c r="B23" s="3" t="s">
        <v>72</v>
      </c>
      <c r="F23" s="24">
        <f>VLOOKUP(E24,'Form Data'!G$457:H$475,2,0)</f>
        <v>1.2</v>
      </c>
      <c r="G23" s="70"/>
      <c r="I23" s="2" t="s">
        <v>0</v>
      </c>
      <c r="J23" s="16">
        <f>((3.1416)*(E13^2)/2)*E14</f>
        <v>0</v>
      </c>
      <c r="N23" s="2"/>
      <c r="O23" s="27"/>
    </row>
    <row r="24" spans="1:15" x14ac:dyDescent="0.2">
      <c r="A24" s="2"/>
      <c r="B24" s="2" t="s">
        <v>0</v>
      </c>
      <c r="E24" s="30" t="s">
        <v>9</v>
      </c>
      <c r="F24" s="24">
        <f>VLOOKUP(E25,'Form Data'!G$457:H$475,2,0)</f>
        <v>1.2</v>
      </c>
      <c r="G24" s="70"/>
      <c r="I24" s="2" t="s">
        <v>1</v>
      </c>
      <c r="J24" s="16">
        <f>E12*E10*E14</f>
        <v>0</v>
      </c>
      <c r="N24" s="2"/>
      <c r="O24" s="27"/>
    </row>
    <row r="25" spans="1:15" x14ac:dyDescent="0.2">
      <c r="A25" s="2"/>
      <c r="B25" s="2" t="s">
        <v>1</v>
      </c>
      <c r="E25" s="30" t="s">
        <v>9</v>
      </c>
      <c r="F25" s="24">
        <f>VLOOKUP(E26,'Form Data'!G$457:H$475,2,0)</f>
        <v>1.2</v>
      </c>
      <c r="G25" s="70"/>
      <c r="I25" s="2" t="s">
        <v>2</v>
      </c>
      <c r="J25" s="16">
        <f>E12*E11*E14</f>
        <v>0</v>
      </c>
      <c r="N25" s="2"/>
      <c r="O25" s="27"/>
    </row>
    <row r="26" spans="1:15" x14ac:dyDescent="0.2">
      <c r="A26" s="2"/>
      <c r="B26" s="2" t="s">
        <v>2</v>
      </c>
      <c r="E26" s="30" t="s">
        <v>9</v>
      </c>
      <c r="F26" s="24">
        <f>VLOOKUP(E27,'Form Data'!G$457:H$475,2,0)</f>
        <v>1.2</v>
      </c>
      <c r="G26" s="70"/>
      <c r="I26" s="2" t="s">
        <v>5</v>
      </c>
      <c r="J26" s="16">
        <f>3.1416*E13*E11*E14</f>
        <v>0</v>
      </c>
      <c r="N26" s="2"/>
      <c r="O26" s="27"/>
    </row>
    <row r="27" spans="1:15" ht="12.75" customHeight="1" x14ac:dyDescent="0.2">
      <c r="A27" s="2"/>
      <c r="B27" s="2" t="s">
        <v>5</v>
      </c>
      <c r="E27" s="30" t="s">
        <v>9</v>
      </c>
      <c r="F27" s="23"/>
      <c r="G27" s="23"/>
      <c r="I27" s="2" t="s">
        <v>3</v>
      </c>
      <c r="J27" s="16">
        <f xml:space="preserve"> (J23+J24)*E11</f>
        <v>0</v>
      </c>
      <c r="N27" s="2"/>
      <c r="O27" s="27"/>
    </row>
    <row r="28" spans="1:15" ht="12.75" customHeight="1" x14ac:dyDescent="0.2">
      <c r="A28" s="2"/>
      <c r="F28" s="23"/>
      <c r="G28" s="23"/>
      <c r="J28" s="18"/>
      <c r="N28" s="106" t="s">
        <v>109</v>
      </c>
      <c r="O28" s="104" t="s">
        <v>120</v>
      </c>
    </row>
    <row r="29" spans="1:15" x14ac:dyDescent="0.2">
      <c r="A29" s="2"/>
      <c r="B29" s="3" t="s">
        <v>73</v>
      </c>
      <c r="F29" s="21">
        <f>LOOKUP(E30,'Form Data'!$B$32:C$36,'Form Data'!C$32:C$36)</f>
        <v>1.02</v>
      </c>
      <c r="G29" s="23"/>
      <c r="I29" s="3" t="s">
        <v>55</v>
      </c>
      <c r="J29" s="18"/>
      <c r="N29" s="107"/>
      <c r="O29" s="105"/>
    </row>
    <row r="30" spans="1:15" ht="13.5" thickBot="1" x14ac:dyDescent="0.25">
      <c r="A30" s="2"/>
      <c r="B30" s="2" t="s">
        <v>0</v>
      </c>
      <c r="E30" s="30" t="s">
        <v>43</v>
      </c>
      <c r="F30" s="21">
        <f>LOOKUP(E31,'Form Data'!B$32:C$36,'Form Data'!C$32:C$36)</f>
        <v>1.02</v>
      </c>
      <c r="G30" s="23"/>
      <c r="I30" s="2" t="s">
        <v>0</v>
      </c>
      <c r="J30" s="16">
        <f xml:space="preserve"> (2*J23)*F23*F19*F29</f>
        <v>0</v>
      </c>
      <c r="N30" s="107"/>
      <c r="O30" s="105"/>
    </row>
    <row r="31" spans="1:15" x14ac:dyDescent="0.2">
      <c r="A31" s="2"/>
      <c r="B31" s="2" t="s">
        <v>1</v>
      </c>
      <c r="E31" s="30" t="s">
        <v>43</v>
      </c>
      <c r="F31" s="21">
        <f>LOOKUP(E32,'Form Data'!B$32:C$36,'Form Data'!C$32:C$36)</f>
        <v>1.02</v>
      </c>
      <c r="G31" s="23"/>
      <c r="I31" s="2" t="s">
        <v>1</v>
      </c>
      <c r="J31" s="16">
        <f xml:space="preserve"> (2*J24)*F24*F19*F30</f>
        <v>0</v>
      </c>
      <c r="L31" s="64" t="s">
        <v>89</v>
      </c>
      <c r="M31" s="44"/>
      <c r="N31" s="91">
        <f>ROUNDUP(J35/220000,0)</f>
        <v>0</v>
      </c>
      <c r="O31" s="79">
        <f>IFERROR((((($E$10*$E$11)/1000)/IF(E15="Propane Gas",30.58,25.74)*60)/N31),0)</f>
        <v>0</v>
      </c>
    </row>
    <row r="32" spans="1:15" x14ac:dyDescent="0.2">
      <c r="A32" s="2"/>
      <c r="B32" s="2" t="s">
        <v>2</v>
      </c>
      <c r="E32" s="30" t="s">
        <v>43</v>
      </c>
      <c r="F32" s="21">
        <f>LOOKUP(E33,'Form Data'!B$32:C$36,'Form Data'!C$32:C$36)</f>
        <v>1.02</v>
      </c>
      <c r="G32" s="23"/>
      <c r="I32" s="2" t="s">
        <v>2</v>
      </c>
      <c r="J32" s="16">
        <f>(2*J25)*F25*F19*F31</f>
        <v>0</v>
      </c>
      <c r="L32" s="75" t="s">
        <v>88</v>
      </c>
      <c r="M32" s="94"/>
      <c r="N32" s="92">
        <f>ROUNDUP(J35/120000,0)</f>
        <v>0</v>
      </c>
      <c r="O32" s="80">
        <f>IFERROR(((((($E$10*$E$11)/1000))/(IF(E15="Propane Gas",16.68,14.04))*60)/N32),0)</f>
        <v>0</v>
      </c>
    </row>
    <row r="33" spans="1:15" ht="13.5" thickBot="1" x14ac:dyDescent="0.25">
      <c r="A33" s="2"/>
      <c r="B33" s="2" t="s">
        <v>5</v>
      </c>
      <c r="E33" s="30" t="s">
        <v>43</v>
      </c>
      <c r="I33" s="2" t="s">
        <v>5</v>
      </c>
      <c r="J33" s="16">
        <f>J26*F26*F19*F32</f>
        <v>0</v>
      </c>
      <c r="L33" s="63" t="s">
        <v>99</v>
      </c>
      <c r="M33" s="45"/>
      <c r="N33" s="93">
        <f>ROUNDUP(J35/400000,0)</f>
        <v>0</v>
      </c>
      <c r="O33" s="81">
        <f>IFERROR(((((($E$10*$E$11)/1000))/(IF(E15="Propane Gas",55.6,46.8))*60)/N33),0)</f>
        <v>0</v>
      </c>
    </row>
    <row r="34" spans="1:15" ht="12.75" customHeight="1" x14ac:dyDescent="0.2">
      <c r="A34" s="2"/>
      <c r="I34" s="2" t="s">
        <v>62</v>
      </c>
      <c r="J34" s="16">
        <f xml:space="preserve"> 0.018*F20*J27*F19*F18</f>
        <v>0</v>
      </c>
      <c r="N34" s="95" t="s">
        <v>121</v>
      </c>
      <c r="O34" s="94"/>
    </row>
    <row r="35" spans="1:15" x14ac:dyDescent="0.2">
      <c r="A35" s="2"/>
      <c r="I35" s="12" t="s">
        <v>56</v>
      </c>
      <c r="J35" s="17">
        <f>SUM(J30:J34)</f>
        <v>0</v>
      </c>
      <c r="N35" s="2"/>
      <c r="O35" s="2"/>
    </row>
    <row r="36" spans="1:15" x14ac:dyDescent="0.2">
      <c r="A36" s="2"/>
      <c r="N36" s="2"/>
      <c r="O36" s="2"/>
    </row>
    <row r="37" spans="1:15" x14ac:dyDescent="0.2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5" x14ac:dyDescent="0.2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5" x14ac:dyDescent="0.2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5" x14ac:dyDescent="0.2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5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5" x14ac:dyDescent="0.2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5" x14ac:dyDescent="0.2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5" x14ac:dyDescent="0.2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5" x14ac:dyDescent="0.2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5" x14ac:dyDescent="0.2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5" x14ac:dyDescent="0.2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5" x14ac:dyDescent="0.2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="8" customFormat="1" x14ac:dyDescent="0.2"/>
    <row r="50" s="8" customFormat="1" x14ac:dyDescent="0.2"/>
    <row r="51" s="8" customFormat="1" x14ac:dyDescent="0.2"/>
    <row r="52" s="8" customFormat="1" x14ac:dyDescent="0.2"/>
    <row r="53" s="8" customFormat="1" x14ac:dyDescent="0.2"/>
    <row r="54" s="8" customFormat="1" x14ac:dyDescent="0.2"/>
    <row r="55" s="8" customFormat="1" x14ac:dyDescent="0.2"/>
    <row r="56" s="8" customFormat="1" x14ac:dyDescent="0.2"/>
    <row r="57" s="8" customFormat="1" x14ac:dyDescent="0.2"/>
    <row r="58" s="8" customFormat="1" x14ac:dyDescent="0.2"/>
    <row r="59" s="8" customFormat="1" x14ac:dyDescent="0.2"/>
    <row r="60" s="8" customFormat="1" x14ac:dyDescent="0.2"/>
    <row r="61" s="8" customFormat="1" x14ac:dyDescent="0.2"/>
    <row r="62" s="8" customFormat="1" x14ac:dyDescent="0.2"/>
    <row r="63" s="8" customFormat="1" x14ac:dyDescent="0.2"/>
    <row r="64" s="8" customFormat="1" x14ac:dyDescent="0.2"/>
    <row r="65" s="8" customFormat="1" x14ac:dyDescent="0.2"/>
    <row r="66" s="8" customFormat="1" x14ac:dyDescent="0.2"/>
    <row r="67" s="8" customFormat="1" x14ac:dyDescent="0.2"/>
    <row r="68" s="8" customFormat="1" x14ac:dyDescent="0.2"/>
    <row r="69" s="8" customFormat="1" x14ac:dyDescent="0.2"/>
    <row r="70" s="8" customFormat="1" x14ac:dyDescent="0.2"/>
    <row r="71" s="8" customFormat="1" x14ac:dyDescent="0.2"/>
    <row r="72" s="8" customFormat="1" x14ac:dyDescent="0.2"/>
    <row r="73" s="8" customFormat="1" x14ac:dyDescent="0.2"/>
    <row r="74" s="8" customFormat="1" x14ac:dyDescent="0.2"/>
    <row r="75" s="8" customFormat="1" x14ac:dyDescent="0.2"/>
    <row r="76" s="8" customFormat="1" x14ac:dyDescent="0.2"/>
    <row r="77" s="8" customFormat="1" x14ac:dyDescent="0.2"/>
    <row r="78" s="8" customFormat="1" x14ac:dyDescent="0.2"/>
    <row r="79" s="8" customFormat="1" x14ac:dyDescent="0.2"/>
    <row r="80" s="8" customFormat="1" x14ac:dyDescent="0.2"/>
    <row r="81" s="8" customFormat="1" x14ac:dyDescent="0.2"/>
    <row r="82" s="8" customFormat="1" x14ac:dyDescent="0.2"/>
    <row r="83" s="8" customFormat="1" x14ac:dyDescent="0.2"/>
    <row r="84" s="8" customFormat="1" x14ac:dyDescent="0.2"/>
    <row r="85" s="8" customFormat="1" x14ac:dyDescent="0.2"/>
    <row r="86" s="8" customFormat="1" x14ac:dyDescent="0.2"/>
    <row r="87" s="8" customFormat="1" x14ac:dyDescent="0.2"/>
    <row r="88" s="8" customFormat="1" x14ac:dyDescent="0.2"/>
    <row r="89" s="8" customFormat="1" x14ac:dyDescent="0.2"/>
    <row r="90" s="8" customFormat="1" x14ac:dyDescent="0.2"/>
    <row r="91" s="8" customFormat="1" x14ac:dyDescent="0.2"/>
    <row r="92" s="8" customFormat="1" x14ac:dyDescent="0.2"/>
    <row r="93" s="8" customFormat="1" x14ac:dyDescent="0.2"/>
    <row r="94" s="8" customFormat="1" x14ac:dyDescent="0.2"/>
    <row r="95" s="8" customFormat="1" x14ac:dyDescent="0.2"/>
    <row r="96" s="8" customFormat="1" x14ac:dyDescent="0.2"/>
    <row r="97" s="8" customFormat="1" x14ac:dyDescent="0.2"/>
    <row r="98" s="8" customFormat="1" x14ac:dyDescent="0.2"/>
    <row r="99" s="8" customFormat="1" x14ac:dyDescent="0.2"/>
    <row r="100" s="8" customFormat="1" x14ac:dyDescent="0.2"/>
    <row r="101" s="8" customFormat="1" x14ac:dyDescent="0.2"/>
    <row r="102" s="8" customFormat="1" x14ac:dyDescent="0.2"/>
    <row r="103" s="8" customFormat="1" x14ac:dyDescent="0.2"/>
    <row r="104" s="8" customFormat="1" x14ac:dyDescent="0.2"/>
    <row r="105" s="8" customFormat="1" x14ac:dyDescent="0.2"/>
    <row r="106" s="8" customFormat="1" x14ac:dyDescent="0.2"/>
    <row r="107" s="8" customFormat="1" x14ac:dyDescent="0.2"/>
    <row r="108" s="8" customFormat="1" x14ac:dyDescent="0.2"/>
    <row r="109" s="8" customFormat="1" x14ac:dyDescent="0.2"/>
    <row r="110" s="8" customFormat="1" x14ac:dyDescent="0.2"/>
    <row r="111" s="8" customFormat="1" x14ac:dyDescent="0.2"/>
    <row r="112" s="8" customFormat="1" x14ac:dyDescent="0.2"/>
    <row r="113" s="8" customFormat="1" x14ac:dyDescent="0.2"/>
    <row r="114" s="8" customFormat="1" x14ac:dyDescent="0.2"/>
    <row r="115" s="8" customFormat="1" x14ac:dyDescent="0.2"/>
    <row r="116" s="8" customFormat="1" x14ac:dyDescent="0.2"/>
    <row r="117" s="8" customFormat="1" x14ac:dyDescent="0.2"/>
    <row r="118" s="8" customFormat="1" x14ac:dyDescent="0.2"/>
    <row r="119" s="8" customFormat="1" x14ac:dyDescent="0.2"/>
    <row r="120" s="8" customFormat="1" x14ac:dyDescent="0.2"/>
    <row r="121" s="8" customFormat="1" x14ac:dyDescent="0.2"/>
    <row r="122" s="8" customFormat="1" x14ac:dyDescent="0.2"/>
    <row r="123" s="8" customFormat="1" x14ac:dyDescent="0.2"/>
    <row r="124" s="8" customFormat="1" x14ac:dyDescent="0.2"/>
    <row r="125" s="8" customFormat="1" x14ac:dyDescent="0.2"/>
    <row r="126" s="8" customFormat="1" x14ac:dyDescent="0.2"/>
    <row r="127" s="8" customFormat="1" x14ac:dyDescent="0.2"/>
    <row r="128" s="8" customFormat="1" x14ac:dyDescent="0.2"/>
    <row r="129" s="8" customFormat="1" x14ac:dyDescent="0.2"/>
    <row r="130" s="8" customFormat="1" x14ac:dyDescent="0.2"/>
    <row r="131" s="8" customFormat="1" x14ac:dyDescent="0.2"/>
    <row r="132" s="8" customFormat="1" x14ac:dyDescent="0.2"/>
    <row r="133" s="8" customFormat="1" x14ac:dyDescent="0.2"/>
    <row r="134" s="8" customFormat="1" x14ac:dyDescent="0.2"/>
    <row r="135" s="8" customFormat="1" x14ac:dyDescent="0.2"/>
    <row r="136" s="8" customFormat="1" x14ac:dyDescent="0.2"/>
    <row r="137" s="8" customFormat="1" x14ac:dyDescent="0.2"/>
    <row r="138" s="8" customFormat="1" x14ac:dyDescent="0.2"/>
    <row r="139" s="8" customFormat="1" x14ac:dyDescent="0.2"/>
    <row r="140" s="8" customFormat="1" x14ac:dyDescent="0.2"/>
    <row r="141" s="8" customFormat="1" x14ac:dyDescent="0.2"/>
    <row r="142" s="8" customFormat="1" x14ac:dyDescent="0.2"/>
    <row r="143" s="8" customFormat="1" x14ac:dyDescent="0.2"/>
    <row r="144" s="8" customFormat="1" x14ac:dyDescent="0.2"/>
    <row r="145" s="8" customFormat="1" x14ac:dyDescent="0.2"/>
    <row r="146" s="8" customFormat="1" x14ac:dyDescent="0.2"/>
    <row r="147" s="8" customFormat="1" x14ac:dyDescent="0.2"/>
    <row r="148" s="8" customFormat="1" x14ac:dyDescent="0.2"/>
    <row r="149" s="8" customFormat="1" x14ac:dyDescent="0.2"/>
    <row r="150" s="8" customFormat="1" x14ac:dyDescent="0.2"/>
    <row r="151" s="8" customFormat="1" x14ac:dyDescent="0.2"/>
    <row r="152" s="8" customFormat="1" x14ac:dyDescent="0.2"/>
    <row r="153" s="8" customFormat="1" x14ac:dyDescent="0.2"/>
    <row r="154" s="8" customFormat="1" x14ac:dyDescent="0.2"/>
    <row r="155" s="8" customFormat="1" x14ac:dyDescent="0.2"/>
    <row r="156" s="8" customFormat="1" x14ac:dyDescent="0.2"/>
    <row r="157" s="8" customFormat="1" x14ac:dyDescent="0.2"/>
    <row r="158" s="8" customFormat="1" x14ac:dyDescent="0.2"/>
    <row r="159" s="8" customFormat="1" x14ac:dyDescent="0.2"/>
    <row r="160" s="8" customFormat="1" x14ac:dyDescent="0.2"/>
    <row r="161" s="8" customFormat="1" x14ac:dyDescent="0.2"/>
    <row r="162" s="8" customFormat="1" x14ac:dyDescent="0.2"/>
    <row r="163" s="8" customFormat="1" x14ac:dyDescent="0.2"/>
    <row r="164" s="8" customFormat="1" x14ac:dyDescent="0.2"/>
    <row r="165" s="8" customFormat="1" x14ac:dyDescent="0.2"/>
    <row r="166" s="8" customFormat="1" x14ac:dyDescent="0.2"/>
    <row r="167" s="8" customFormat="1" x14ac:dyDescent="0.2"/>
    <row r="168" s="8" customFormat="1" x14ac:dyDescent="0.2"/>
    <row r="169" s="8" customFormat="1" x14ac:dyDescent="0.2"/>
    <row r="170" s="8" customFormat="1" x14ac:dyDescent="0.2"/>
    <row r="171" s="8" customFormat="1" x14ac:dyDescent="0.2"/>
    <row r="172" s="8" customFormat="1" x14ac:dyDescent="0.2"/>
    <row r="173" s="8" customFormat="1" x14ac:dyDescent="0.2"/>
    <row r="174" s="8" customFormat="1" x14ac:dyDescent="0.2"/>
    <row r="175" s="8" customFormat="1" x14ac:dyDescent="0.2"/>
    <row r="176" s="8" customFormat="1" x14ac:dyDescent="0.2"/>
    <row r="177" s="8" customFormat="1" x14ac:dyDescent="0.2"/>
    <row r="178" s="8" customFormat="1" x14ac:dyDescent="0.2"/>
    <row r="179" s="8" customFormat="1" x14ac:dyDescent="0.2"/>
    <row r="180" s="8" customFormat="1" x14ac:dyDescent="0.2"/>
    <row r="181" s="8" customFormat="1" x14ac:dyDescent="0.2"/>
    <row r="182" s="8" customFormat="1" x14ac:dyDescent="0.2"/>
    <row r="183" s="8" customFormat="1" x14ac:dyDescent="0.2"/>
    <row r="184" s="8" customFormat="1" x14ac:dyDescent="0.2"/>
    <row r="185" s="8" customFormat="1" x14ac:dyDescent="0.2"/>
    <row r="186" s="8" customFormat="1" x14ac:dyDescent="0.2"/>
    <row r="187" s="8" customFormat="1" x14ac:dyDescent="0.2"/>
    <row r="188" s="8" customFormat="1" x14ac:dyDescent="0.2"/>
    <row r="189" s="8" customFormat="1" x14ac:dyDescent="0.2"/>
    <row r="190" s="8" customFormat="1" x14ac:dyDescent="0.2"/>
    <row r="191" s="8" customFormat="1" x14ac:dyDescent="0.2"/>
    <row r="192" s="8" customFormat="1" x14ac:dyDescent="0.2"/>
    <row r="193" s="8" customFormat="1" x14ac:dyDescent="0.2"/>
    <row r="194" s="8" customFormat="1" x14ac:dyDescent="0.2"/>
    <row r="195" s="8" customFormat="1" x14ac:dyDescent="0.2"/>
    <row r="196" s="8" customFormat="1" x14ac:dyDescent="0.2"/>
    <row r="197" s="8" customFormat="1" x14ac:dyDescent="0.2"/>
    <row r="198" s="8" customFormat="1" x14ac:dyDescent="0.2"/>
    <row r="199" s="8" customFormat="1" x14ac:dyDescent="0.2"/>
    <row r="200" s="8" customFormat="1" x14ac:dyDescent="0.2"/>
    <row r="201" s="8" customFormat="1" x14ac:dyDescent="0.2"/>
    <row r="202" s="8" customFormat="1" x14ac:dyDescent="0.2"/>
    <row r="203" s="8" customFormat="1" x14ac:dyDescent="0.2"/>
    <row r="204" s="8" customFormat="1" x14ac:dyDescent="0.2"/>
    <row r="205" s="8" customFormat="1" x14ac:dyDescent="0.2"/>
    <row r="206" s="8" customFormat="1" x14ac:dyDescent="0.2"/>
    <row r="207" s="8" customFormat="1" x14ac:dyDescent="0.2"/>
    <row r="208" s="8" customFormat="1" x14ac:dyDescent="0.2"/>
    <row r="209" s="8" customFormat="1" x14ac:dyDescent="0.2"/>
    <row r="210" s="8" customFormat="1" x14ac:dyDescent="0.2"/>
    <row r="211" s="8" customFormat="1" x14ac:dyDescent="0.2"/>
    <row r="212" s="8" customFormat="1" x14ac:dyDescent="0.2"/>
    <row r="213" s="8" customFormat="1" x14ac:dyDescent="0.2"/>
    <row r="214" s="8" customFormat="1" x14ac:dyDescent="0.2"/>
    <row r="215" s="8" customFormat="1" x14ac:dyDescent="0.2"/>
    <row r="216" s="8" customFormat="1" x14ac:dyDescent="0.2"/>
    <row r="217" s="8" customFormat="1" x14ac:dyDescent="0.2"/>
    <row r="218" s="8" customFormat="1" x14ac:dyDescent="0.2"/>
    <row r="219" s="8" customFormat="1" x14ac:dyDescent="0.2"/>
    <row r="220" s="8" customFormat="1" x14ac:dyDescent="0.2"/>
    <row r="221" s="8" customFormat="1" x14ac:dyDescent="0.2"/>
    <row r="222" s="8" customFormat="1" x14ac:dyDescent="0.2"/>
    <row r="223" s="8" customFormat="1" x14ac:dyDescent="0.2"/>
    <row r="224" s="8" customFormat="1" x14ac:dyDescent="0.2"/>
    <row r="225" s="8" customFormat="1" x14ac:dyDescent="0.2"/>
    <row r="226" s="8" customFormat="1" x14ac:dyDescent="0.2"/>
    <row r="227" s="8" customFormat="1" x14ac:dyDescent="0.2"/>
    <row r="228" s="8" customFormat="1" x14ac:dyDescent="0.2"/>
    <row r="229" s="8" customFormat="1" x14ac:dyDescent="0.2"/>
    <row r="230" s="8" customFormat="1" x14ac:dyDescent="0.2"/>
    <row r="231" s="8" customFormat="1" x14ac:dyDescent="0.2"/>
    <row r="232" s="8" customFormat="1" x14ac:dyDescent="0.2"/>
    <row r="233" s="8" customFormat="1" x14ac:dyDescent="0.2"/>
    <row r="234" s="8" customFormat="1" x14ac:dyDescent="0.2"/>
    <row r="235" s="8" customFormat="1" x14ac:dyDescent="0.2"/>
    <row r="236" s="8" customFormat="1" x14ac:dyDescent="0.2"/>
    <row r="237" s="8" customFormat="1" x14ac:dyDescent="0.2"/>
    <row r="238" s="8" customFormat="1" x14ac:dyDescent="0.2"/>
    <row r="239" s="8" customFormat="1" x14ac:dyDescent="0.2"/>
    <row r="240" s="8" customFormat="1" x14ac:dyDescent="0.2"/>
    <row r="241" s="8" customFormat="1" x14ac:dyDescent="0.2"/>
    <row r="242" s="8" customFormat="1" x14ac:dyDescent="0.2"/>
    <row r="243" s="8" customFormat="1" x14ac:dyDescent="0.2"/>
    <row r="244" s="8" customFormat="1" x14ac:dyDescent="0.2"/>
    <row r="245" s="8" customFormat="1" x14ac:dyDescent="0.2"/>
    <row r="246" s="8" customFormat="1" x14ac:dyDescent="0.2"/>
    <row r="247" s="8" customFormat="1" x14ac:dyDescent="0.2"/>
    <row r="248" s="8" customFormat="1" x14ac:dyDescent="0.2"/>
    <row r="249" s="8" customFormat="1" x14ac:dyDescent="0.2"/>
    <row r="250" s="8" customFormat="1" x14ac:dyDescent="0.2"/>
    <row r="251" s="8" customFormat="1" x14ac:dyDescent="0.2"/>
    <row r="252" s="8" customFormat="1" x14ac:dyDescent="0.2"/>
    <row r="253" s="8" customFormat="1" x14ac:dyDescent="0.2"/>
    <row r="254" s="8" customFormat="1" x14ac:dyDescent="0.2"/>
    <row r="255" s="8" customFormat="1" x14ac:dyDescent="0.2"/>
    <row r="256" s="8" customFormat="1" x14ac:dyDescent="0.2"/>
    <row r="257" s="8" customFormat="1" x14ac:dyDescent="0.2"/>
    <row r="258" s="8" customFormat="1" x14ac:dyDescent="0.2"/>
    <row r="259" s="8" customFormat="1" x14ac:dyDescent="0.2"/>
    <row r="260" s="8" customFormat="1" x14ac:dyDescent="0.2"/>
    <row r="261" s="8" customFormat="1" x14ac:dyDescent="0.2"/>
    <row r="262" s="8" customFormat="1" x14ac:dyDescent="0.2"/>
    <row r="263" s="8" customFormat="1" x14ac:dyDescent="0.2"/>
    <row r="264" s="8" customFormat="1" x14ac:dyDescent="0.2"/>
    <row r="265" s="8" customFormat="1" x14ac:dyDescent="0.2"/>
    <row r="266" s="8" customFormat="1" x14ac:dyDescent="0.2"/>
    <row r="267" s="8" customFormat="1" x14ac:dyDescent="0.2"/>
    <row r="268" s="8" customFormat="1" x14ac:dyDescent="0.2"/>
    <row r="269" s="8" customFormat="1" x14ac:dyDescent="0.2"/>
    <row r="270" s="8" customFormat="1" x14ac:dyDescent="0.2"/>
    <row r="271" s="8" customFormat="1" x14ac:dyDescent="0.2"/>
    <row r="272" s="8" customFormat="1" x14ac:dyDescent="0.2"/>
    <row r="273" s="8" customFormat="1" x14ac:dyDescent="0.2"/>
    <row r="274" s="8" customFormat="1" x14ac:dyDescent="0.2"/>
    <row r="275" s="8" customFormat="1" x14ac:dyDescent="0.2"/>
    <row r="276" s="8" customFormat="1" x14ac:dyDescent="0.2"/>
    <row r="277" s="8" customFormat="1" x14ac:dyDescent="0.2"/>
    <row r="278" s="8" customFormat="1" x14ac:dyDescent="0.2"/>
    <row r="279" s="8" customFormat="1" x14ac:dyDescent="0.2"/>
    <row r="280" s="8" customFormat="1" x14ac:dyDescent="0.2"/>
    <row r="281" s="8" customFormat="1" x14ac:dyDescent="0.2"/>
    <row r="282" s="8" customFormat="1" x14ac:dyDescent="0.2"/>
    <row r="283" s="8" customFormat="1" x14ac:dyDescent="0.2"/>
    <row r="284" s="8" customFormat="1" x14ac:dyDescent="0.2"/>
    <row r="285" s="8" customFormat="1" x14ac:dyDescent="0.2"/>
    <row r="286" s="8" customFormat="1" x14ac:dyDescent="0.2"/>
    <row r="287" s="8" customFormat="1" x14ac:dyDescent="0.2"/>
    <row r="288" s="8" customFormat="1" x14ac:dyDescent="0.2"/>
    <row r="289" s="8" customFormat="1" x14ac:dyDescent="0.2"/>
    <row r="290" s="8" customFormat="1" x14ac:dyDescent="0.2"/>
    <row r="291" s="8" customFormat="1" x14ac:dyDescent="0.2"/>
    <row r="292" s="8" customFormat="1" x14ac:dyDescent="0.2"/>
    <row r="293" s="8" customFormat="1" x14ac:dyDescent="0.2"/>
    <row r="294" s="8" customFormat="1" x14ac:dyDescent="0.2"/>
    <row r="295" s="8" customFormat="1" x14ac:dyDescent="0.2"/>
    <row r="296" s="8" customFormat="1" x14ac:dyDescent="0.2"/>
    <row r="297" s="8" customFormat="1" x14ac:dyDescent="0.2"/>
    <row r="298" s="8" customFormat="1" x14ac:dyDescent="0.2"/>
    <row r="299" s="8" customFormat="1" x14ac:dyDescent="0.2"/>
    <row r="300" s="8" customFormat="1" x14ac:dyDescent="0.2"/>
    <row r="301" s="8" customFormat="1" x14ac:dyDescent="0.2"/>
    <row r="302" s="8" customFormat="1" x14ac:dyDescent="0.2"/>
    <row r="303" s="8" customFormat="1" x14ac:dyDescent="0.2"/>
    <row r="304" s="8" customFormat="1" x14ac:dyDescent="0.2"/>
    <row r="305" s="8" customFormat="1" x14ac:dyDescent="0.2"/>
    <row r="306" s="8" customFormat="1" x14ac:dyDescent="0.2"/>
    <row r="307" s="8" customFormat="1" x14ac:dyDescent="0.2"/>
    <row r="308" s="8" customFormat="1" x14ac:dyDescent="0.2"/>
    <row r="309" s="8" customFormat="1" x14ac:dyDescent="0.2"/>
    <row r="310" s="8" customFormat="1" x14ac:dyDescent="0.2"/>
    <row r="311" s="8" customFormat="1" x14ac:dyDescent="0.2"/>
    <row r="312" s="8" customFormat="1" x14ac:dyDescent="0.2"/>
    <row r="313" s="8" customFormat="1" x14ac:dyDescent="0.2"/>
    <row r="314" s="8" customFormat="1" x14ac:dyDescent="0.2"/>
    <row r="315" s="8" customFormat="1" x14ac:dyDescent="0.2"/>
    <row r="316" s="8" customFormat="1" x14ac:dyDescent="0.2"/>
    <row r="317" s="8" customFormat="1" x14ac:dyDescent="0.2"/>
    <row r="318" s="8" customFormat="1" x14ac:dyDescent="0.2"/>
    <row r="319" s="8" customFormat="1" x14ac:dyDescent="0.2"/>
    <row r="320" s="8" customFormat="1" x14ac:dyDescent="0.2"/>
    <row r="321" s="8" customFormat="1" x14ac:dyDescent="0.2"/>
    <row r="322" s="8" customFormat="1" x14ac:dyDescent="0.2"/>
    <row r="323" s="8" customFormat="1" x14ac:dyDescent="0.2"/>
    <row r="324" s="8" customFormat="1" x14ac:dyDescent="0.2"/>
    <row r="325" s="8" customFormat="1" x14ac:dyDescent="0.2"/>
    <row r="326" s="8" customFormat="1" x14ac:dyDescent="0.2"/>
    <row r="327" s="8" customFormat="1" x14ac:dyDescent="0.2"/>
    <row r="328" s="8" customFormat="1" x14ac:dyDescent="0.2"/>
    <row r="329" s="8" customFormat="1" x14ac:dyDescent="0.2"/>
    <row r="330" s="8" customFormat="1" x14ac:dyDescent="0.2"/>
    <row r="331" s="8" customFormat="1" x14ac:dyDescent="0.2"/>
    <row r="332" s="8" customFormat="1" x14ac:dyDescent="0.2"/>
    <row r="333" s="8" customFormat="1" x14ac:dyDescent="0.2"/>
    <row r="334" s="8" customFormat="1" x14ac:dyDescent="0.2"/>
    <row r="335" s="8" customFormat="1" x14ac:dyDescent="0.2"/>
    <row r="336" s="8" customFormat="1" x14ac:dyDescent="0.2"/>
    <row r="337" s="8" customFormat="1" x14ac:dyDescent="0.2"/>
    <row r="338" s="8" customFormat="1" x14ac:dyDescent="0.2"/>
    <row r="339" s="8" customFormat="1" x14ac:dyDescent="0.2"/>
    <row r="340" s="8" customFormat="1" x14ac:dyDescent="0.2"/>
    <row r="341" s="8" customFormat="1" x14ac:dyDescent="0.2"/>
    <row r="342" s="8" customFormat="1" x14ac:dyDescent="0.2"/>
    <row r="343" s="8" customFormat="1" x14ac:dyDescent="0.2"/>
    <row r="344" s="8" customFormat="1" x14ac:dyDescent="0.2"/>
    <row r="345" s="8" customFormat="1" x14ac:dyDescent="0.2"/>
    <row r="346" s="8" customFormat="1" x14ac:dyDescent="0.2"/>
    <row r="347" s="8" customFormat="1" x14ac:dyDescent="0.2"/>
    <row r="348" s="8" customFormat="1" x14ac:dyDescent="0.2"/>
    <row r="349" s="8" customFormat="1" x14ac:dyDescent="0.2"/>
    <row r="350" s="8" customFormat="1" x14ac:dyDescent="0.2"/>
    <row r="351" s="8" customFormat="1" x14ac:dyDescent="0.2"/>
    <row r="352" s="8" customFormat="1" x14ac:dyDescent="0.2"/>
    <row r="353" s="8" customFormat="1" x14ac:dyDescent="0.2"/>
    <row r="354" s="8" customFormat="1" x14ac:dyDescent="0.2"/>
    <row r="355" s="8" customFormat="1" x14ac:dyDescent="0.2"/>
    <row r="356" s="8" customFormat="1" x14ac:dyDescent="0.2"/>
    <row r="357" s="8" customFormat="1" x14ac:dyDescent="0.2"/>
    <row r="358" s="8" customFormat="1" x14ac:dyDescent="0.2"/>
    <row r="359" s="8" customFormat="1" x14ac:dyDescent="0.2"/>
    <row r="360" s="8" customFormat="1" x14ac:dyDescent="0.2"/>
    <row r="361" s="8" customFormat="1" x14ac:dyDescent="0.2"/>
    <row r="362" s="8" customFormat="1" x14ac:dyDescent="0.2"/>
    <row r="363" s="8" customFormat="1" x14ac:dyDescent="0.2"/>
    <row r="364" s="8" customFormat="1" x14ac:dyDescent="0.2"/>
    <row r="365" s="8" customFormat="1" x14ac:dyDescent="0.2"/>
    <row r="366" s="8" customFormat="1" x14ac:dyDescent="0.2"/>
    <row r="367" s="8" customFormat="1" x14ac:dyDescent="0.2"/>
    <row r="368" s="8" customFormat="1" x14ac:dyDescent="0.2"/>
    <row r="369" s="8" customFormat="1" x14ac:dyDescent="0.2"/>
    <row r="370" s="8" customFormat="1" x14ac:dyDescent="0.2"/>
    <row r="371" s="8" customFormat="1" x14ac:dyDescent="0.2"/>
    <row r="372" s="8" customFormat="1" x14ac:dyDescent="0.2"/>
    <row r="373" s="8" customFormat="1" x14ac:dyDescent="0.2"/>
    <row r="374" s="8" customFormat="1" x14ac:dyDescent="0.2"/>
    <row r="375" s="8" customFormat="1" x14ac:dyDescent="0.2"/>
    <row r="376" s="8" customFormat="1" x14ac:dyDescent="0.2"/>
    <row r="377" s="8" customFormat="1" x14ac:dyDescent="0.2"/>
    <row r="378" s="8" customFormat="1" x14ac:dyDescent="0.2"/>
    <row r="379" s="8" customFormat="1" x14ac:dyDescent="0.2"/>
    <row r="380" s="8" customFormat="1" x14ac:dyDescent="0.2"/>
    <row r="381" s="8" customFormat="1" x14ac:dyDescent="0.2"/>
    <row r="382" s="8" customFormat="1" x14ac:dyDescent="0.2"/>
    <row r="383" s="8" customFormat="1" x14ac:dyDescent="0.2"/>
    <row r="384" s="8" customFormat="1" x14ac:dyDescent="0.2"/>
    <row r="385" s="8" customFormat="1" x14ac:dyDescent="0.2"/>
    <row r="386" s="8" customFormat="1" x14ac:dyDescent="0.2"/>
    <row r="387" s="8" customFormat="1" x14ac:dyDescent="0.2"/>
    <row r="388" s="8" customFormat="1" x14ac:dyDescent="0.2"/>
    <row r="389" s="8" customFormat="1" x14ac:dyDescent="0.2"/>
    <row r="390" s="8" customFormat="1" x14ac:dyDescent="0.2"/>
    <row r="391" s="8" customFormat="1" x14ac:dyDescent="0.2"/>
    <row r="392" s="8" customFormat="1" x14ac:dyDescent="0.2"/>
    <row r="393" s="8" customFormat="1" x14ac:dyDescent="0.2"/>
    <row r="394" s="8" customFormat="1" x14ac:dyDescent="0.2"/>
    <row r="395" s="8" customFormat="1" x14ac:dyDescent="0.2"/>
    <row r="396" s="8" customFormat="1" x14ac:dyDescent="0.2"/>
    <row r="397" s="8" customFormat="1" x14ac:dyDescent="0.2"/>
    <row r="398" s="8" customFormat="1" x14ac:dyDescent="0.2"/>
    <row r="399" s="8" customFormat="1" x14ac:dyDescent="0.2"/>
    <row r="400" s="8" customFormat="1" x14ac:dyDescent="0.2"/>
    <row r="401" s="8" customFormat="1" x14ac:dyDescent="0.2"/>
    <row r="402" s="8" customFormat="1" x14ac:dyDescent="0.2"/>
    <row r="403" s="8" customFormat="1" x14ac:dyDescent="0.2"/>
    <row r="404" s="8" customFormat="1" x14ac:dyDescent="0.2"/>
    <row r="405" s="8" customFormat="1" x14ac:dyDescent="0.2"/>
    <row r="406" s="8" customFormat="1" x14ac:dyDescent="0.2"/>
    <row r="407" s="8" customFormat="1" x14ac:dyDescent="0.2"/>
    <row r="408" s="8" customFormat="1" x14ac:dyDescent="0.2"/>
    <row r="409" s="8" customFormat="1" x14ac:dyDescent="0.2"/>
    <row r="410" s="8" customFormat="1" x14ac:dyDescent="0.2"/>
    <row r="411" s="8" customFormat="1" x14ac:dyDescent="0.2"/>
    <row r="412" s="8" customFormat="1" x14ac:dyDescent="0.2"/>
    <row r="413" s="8" customFormat="1" x14ac:dyDescent="0.2"/>
    <row r="414" s="8" customFormat="1" x14ac:dyDescent="0.2"/>
    <row r="415" s="8" customFormat="1" x14ac:dyDescent="0.2"/>
    <row r="416" s="8" customFormat="1" x14ac:dyDescent="0.2"/>
    <row r="417" s="8" customFormat="1" x14ac:dyDescent="0.2"/>
    <row r="418" s="8" customFormat="1" x14ac:dyDescent="0.2"/>
    <row r="419" s="8" customFormat="1" x14ac:dyDescent="0.2"/>
    <row r="420" s="8" customFormat="1" x14ac:dyDescent="0.2"/>
    <row r="421" s="8" customFormat="1" x14ac:dyDescent="0.2"/>
    <row r="422" s="8" customFormat="1" x14ac:dyDescent="0.2"/>
    <row r="423" s="8" customFormat="1" x14ac:dyDescent="0.2"/>
    <row r="424" s="8" customFormat="1" x14ac:dyDescent="0.2"/>
    <row r="425" s="8" customFormat="1" x14ac:dyDescent="0.2"/>
    <row r="426" s="8" customFormat="1" x14ac:dyDescent="0.2"/>
    <row r="427" s="8" customFormat="1" x14ac:dyDescent="0.2"/>
    <row r="428" s="8" customFormat="1" x14ac:dyDescent="0.2"/>
    <row r="429" s="8" customFormat="1" x14ac:dyDescent="0.2"/>
    <row r="430" s="8" customFormat="1" x14ac:dyDescent="0.2"/>
    <row r="431" s="8" customFormat="1" x14ac:dyDescent="0.2"/>
    <row r="432" s="8" customFormat="1" x14ac:dyDescent="0.2"/>
    <row r="433" s="8" customFormat="1" x14ac:dyDescent="0.2"/>
    <row r="434" s="8" customFormat="1" x14ac:dyDescent="0.2"/>
    <row r="435" s="8" customFormat="1" x14ac:dyDescent="0.2"/>
    <row r="436" s="8" customFormat="1" x14ac:dyDescent="0.2"/>
    <row r="437" s="8" customFormat="1" x14ac:dyDescent="0.2"/>
    <row r="438" s="8" customFormat="1" x14ac:dyDescent="0.2"/>
    <row r="439" s="8" customFormat="1" x14ac:dyDescent="0.2"/>
    <row r="440" s="8" customFormat="1" x14ac:dyDescent="0.2"/>
    <row r="441" s="8" customFormat="1" x14ac:dyDescent="0.2"/>
    <row r="442" s="8" customFormat="1" x14ac:dyDescent="0.2"/>
    <row r="443" s="8" customFormat="1" x14ac:dyDescent="0.2"/>
    <row r="444" s="8" customFormat="1" x14ac:dyDescent="0.2"/>
    <row r="445" s="8" customFormat="1" x14ac:dyDescent="0.2"/>
    <row r="446" s="8" customFormat="1" x14ac:dyDescent="0.2"/>
    <row r="447" s="8" customFormat="1" x14ac:dyDescent="0.2"/>
    <row r="448" s="8" customFormat="1" x14ac:dyDescent="0.2"/>
    <row r="449" s="8" customFormat="1" x14ac:dyDescent="0.2"/>
    <row r="450" s="8" customFormat="1" x14ac:dyDescent="0.2"/>
    <row r="451" s="8" customFormat="1" x14ac:dyDescent="0.2"/>
    <row r="452" s="8" customFormat="1" x14ac:dyDescent="0.2"/>
    <row r="453" s="8" customFormat="1" x14ac:dyDescent="0.2"/>
    <row r="454" s="8" customFormat="1" x14ac:dyDescent="0.2"/>
    <row r="455" s="8" customFormat="1" x14ac:dyDescent="0.2"/>
    <row r="456" s="8" customFormat="1" x14ac:dyDescent="0.2"/>
    <row r="457" s="8" customFormat="1" x14ac:dyDescent="0.2"/>
    <row r="458" s="8" customFormat="1" x14ac:dyDescent="0.2"/>
    <row r="459" s="8" customFormat="1" x14ac:dyDescent="0.2"/>
    <row r="460" s="8" customFormat="1" x14ac:dyDescent="0.2"/>
    <row r="461" s="8" customFormat="1" x14ac:dyDescent="0.2"/>
    <row r="462" s="8" customFormat="1" x14ac:dyDescent="0.2"/>
    <row r="463" s="8" customFormat="1" x14ac:dyDescent="0.2"/>
    <row r="464" s="8" customFormat="1" x14ac:dyDescent="0.2"/>
    <row r="465" s="8" customFormat="1" x14ac:dyDescent="0.2"/>
    <row r="466" s="8" customFormat="1" x14ac:dyDescent="0.2"/>
    <row r="467" s="8" customFormat="1" x14ac:dyDescent="0.2"/>
    <row r="468" s="8" customFormat="1" x14ac:dyDescent="0.2"/>
    <row r="469" s="8" customFormat="1" x14ac:dyDescent="0.2"/>
    <row r="470" s="8" customFormat="1" x14ac:dyDescent="0.2"/>
    <row r="471" s="8" customFormat="1" x14ac:dyDescent="0.2"/>
    <row r="472" s="8" customFormat="1" x14ac:dyDescent="0.2"/>
    <row r="473" s="8" customFormat="1" x14ac:dyDescent="0.2"/>
    <row r="474" s="8" customFormat="1" x14ac:dyDescent="0.2"/>
    <row r="475" s="8" customFormat="1" x14ac:dyDescent="0.2"/>
    <row r="476" s="8" customFormat="1" x14ac:dyDescent="0.2"/>
    <row r="477" s="8" customFormat="1" x14ac:dyDescent="0.2"/>
    <row r="478" s="8" customFormat="1" x14ac:dyDescent="0.2"/>
    <row r="479" s="8" customFormat="1" x14ac:dyDescent="0.2"/>
    <row r="480" s="8" customFormat="1" x14ac:dyDescent="0.2"/>
    <row r="481" s="8" customFormat="1" x14ac:dyDescent="0.2"/>
    <row r="482" s="8" customFormat="1" x14ac:dyDescent="0.2"/>
    <row r="483" s="8" customFormat="1" x14ac:dyDescent="0.2"/>
    <row r="484" s="8" customFormat="1" x14ac:dyDescent="0.2"/>
    <row r="485" s="8" customFormat="1" x14ac:dyDescent="0.2"/>
    <row r="486" s="8" customFormat="1" x14ac:dyDescent="0.2"/>
    <row r="487" s="8" customFormat="1" x14ac:dyDescent="0.2"/>
    <row r="488" s="8" customFormat="1" x14ac:dyDescent="0.2"/>
    <row r="489" s="8" customFormat="1" x14ac:dyDescent="0.2"/>
    <row r="490" s="8" customFormat="1" x14ac:dyDescent="0.2"/>
    <row r="491" s="8" customFormat="1" x14ac:dyDescent="0.2"/>
    <row r="492" s="8" customFormat="1" x14ac:dyDescent="0.2"/>
    <row r="493" s="8" customFormat="1" x14ac:dyDescent="0.2"/>
    <row r="494" s="8" customFormat="1" x14ac:dyDescent="0.2"/>
    <row r="495" s="8" customFormat="1" x14ac:dyDescent="0.2"/>
    <row r="496" s="8" customFormat="1" x14ac:dyDescent="0.2"/>
    <row r="497" s="8" customFormat="1" x14ac:dyDescent="0.2"/>
    <row r="498" s="8" customFormat="1" x14ac:dyDescent="0.2"/>
    <row r="499" s="8" customFormat="1" x14ac:dyDescent="0.2"/>
    <row r="500" s="8" customFormat="1" x14ac:dyDescent="0.2"/>
    <row r="501" s="8" customFormat="1" x14ac:dyDescent="0.2"/>
    <row r="502" s="8" customFormat="1" x14ac:dyDescent="0.2"/>
    <row r="503" s="8" customFormat="1" x14ac:dyDescent="0.2"/>
    <row r="504" s="8" customFormat="1" x14ac:dyDescent="0.2"/>
    <row r="505" s="8" customFormat="1" x14ac:dyDescent="0.2"/>
    <row r="506" s="8" customFormat="1" x14ac:dyDescent="0.2"/>
    <row r="507" s="8" customFormat="1" x14ac:dyDescent="0.2"/>
    <row r="508" s="8" customFormat="1" x14ac:dyDescent="0.2"/>
    <row r="509" s="8" customFormat="1" x14ac:dyDescent="0.2"/>
    <row r="510" s="8" customFormat="1" x14ac:dyDescent="0.2"/>
    <row r="511" s="8" customFormat="1" x14ac:dyDescent="0.2"/>
    <row r="512" s="8" customFormat="1" x14ac:dyDescent="0.2"/>
    <row r="513" s="8" customFormat="1" x14ac:dyDescent="0.2"/>
    <row r="514" s="8" customFormat="1" x14ac:dyDescent="0.2"/>
    <row r="515" s="8" customFormat="1" x14ac:dyDescent="0.2"/>
    <row r="516" s="8" customFormat="1" x14ac:dyDescent="0.2"/>
    <row r="517" s="8" customFormat="1" x14ac:dyDescent="0.2"/>
    <row r="518" s="8" customFormat="1" x14ac:dyDescent="0.2"/>
    <row r="519" s="8" customFormat="1" x14ac:dyDescent="0.2"/>
    <row r="520" s="8" customFormat="1" x14ac:dyDescent="0.2"/>
    <row r="521" s="8" customFormat="1" x14ac:dyDescent="0.2"/>
    <row r="522" s="8" customFormat="1" x14ac:dyDescent="0.2"/>
    <row r="523" s="8" customFormat="1" x14ac:dyDescent="0.2"/>
    <row r="524" s="8" customFormat="1" x14ac:dyDescent="0.2"/>
    <row r="525" s="8" customFormat="1" x14ac:dyDescent="0.2"/>
    <row r="526" s="8" customFormat="1" x14ac:dyDescent="0.2"/>
    <row r="527" s="8" customFormat="1" x14ac:dyDescent="0.2"/>
    <row r="528" s="8" customFormat="1" x14ac:dyDescent="0.2"/>
    <row r="529" s="8" customFormat="1" x14ac:dyDescent="0.2"/>
    <row r="530" s="8" customFormat="1" x14ac:dyDescent="0.2"/>
    <row r="531" s="8" customFormat="1" x14ac:dyDescent="0.2"/>
    <row r="532" s="8" customFormat="1" x14ac:dyDescent="0.2"/>
    <row r="533" s="8" customFormat="1" x14ac:dyDescent="0.2"/>
    <row r="534" s="8" customFormat="1" x14ac:dyDescent="0.2"/>
    <row r="535" s="8" customFormat="1" x14ac:dyDescent="0.2"/>
    <row r="536" s="8" customFormat="1" x14ac:dyDescent="0.2"/>
    <row r="537" s="8" customFormat="1" x14ac:dyDescent="0.2"/>
    <row r="538" s="8" customFormat="1" x14ac:dyDescent="0.2"/>
    <row r="539" s="8" customFormat="1" x14ac:dyDescent="0.2"/>
    <row r="540" s="8" customFormat="1" x14ac:dyDescent="0.2"/>
    <row r="541" s="8" customFormat="1" x14ac:dyDescent="0.2"/>
    <row r="542" s="8" customFormat="1" x14ac:dyDescent="0.2"/>
    <row r="543" s="8" customFormat="1" x14ac:dyDescent="0.2"/>
    <row r="544" s="8" customFormat="1" x14ac:dyDescent="0.2"/>
    <row r="545" s="8" customFormat="1" x14ac:dyDescent="0.2"/>
    <row r="546" s="8" customFormat="1" x14ac:dyDescent="0.2"/>
    <row r="547" s="8" customFormat="1" x14ac:dyDescent="0.2"/>
    <row r="548" s="8" customFormat="1" x14ac:dyDescent="0.2"/>
    <row r="549" s="8" customFormat="1" x14ac:dyDescent="0.2"/>
    <row r="550" s="8" customFormat="1" x14ac:dyDescent="0.2"/>
    <row r="551" s="8" customFormat="1" x14ac:dyDescent="0.2"/>
    <row r="552" s="8" customFormat="1" x14ac:dyDescent="0.2"/>
    <row r="553" s="8" customFormat="1" x14ac:dyDescent="0.2"/>
    <row r="554" s="8" customFormat="1" x14ac:dyDescent="0.2"/>
    <row r="555" s="8" customFormat="1" x14ac:dyDescent="0.2"/>
    <row r="556" s="8" customFormat="1" x14ac:dyDescent="0.2"/>
    <row r="557" s="8" customFormat="1" x14ac:dyDescent="0.2"/>
    <row r="558" s="8" customFormat="1" x14ac:dyDescent="0.2"/>
    <row r="559" s="8" customFormat="1" x14ac:dyDescent="0.2"/>
    <row r="560" s="8" customFormat="1" x14ac:dyDescent="0.2"/>
    <row r="561" s="8" customFormat="1" x14ac:dyDescent="0.2"/>
    <row r="562" s="8" customFormat="1" x14ac:dyDescent="0.2"/>
    <row r="563" s="8" customFormat="1" x14ac:dyDescent="0.2"/>
    <row r="564" s="8" customFormat="1" x14ac:dyDescent="0.2"/>
    <row r="565" s="8" customFormat="1" x14ac:dyDescent="0.2"/>
    <row r="566" s="8" customFormat="1" x14ac:dyDescent="0.2"/>
    <row r="567" s="8" customFormat="1" x14ac:dyDescent="0.2"/>
    <row r="568" s="8" customFormat="1" x14ac:dyDescent="0.2"/>
    <row r="569" s="8" customFormat="1" x14ac:dyDescent="0.2"/>
    <row r="570" s="8" customFormat="1" x14ac:dyDescent="0.2"/>
    <row r="571" s="8" customFormat="1" x14ac:dyDescent="0.2"/>
    <row r="572" s="8" customFormat="1" x14ac:dyDescent="0.2"/>
    <row r="573" s="8" customFormat="1" x14ac:dyDescent="0.2"/>
    <row r="574" s="8" customFormat="1" x14ac:dyDescent="0.2"/>
    <row r="575" s="8" customFormat="1" x14ac:dyDescent="0.2"/>
    <row r="576" s="8" customFormat="1" x14ac:dyDescent="0.2"/>
    <row r="577" s="8" customFormat="1" x14ac:dyDescent="0.2"/>
    <row r="578" s="8" customFormat="1" x14ac:dyDescent="0.2"/>
    <row r="579" s="8" customFormat="1" x14ac:dyDescent="0.2"/>
    <row r="580" s="8" customFormat="1" x14ac:dyDescent="0.2"/>
    <row r="581" s="8" customFormat="1" x14ac:dyDescent="0.2"/>
    <row r="582" s="8" customFormat="1" x14ac:dyDescent="0.2"/>
    <row r="583" s="8" customFormat="1" x14ac:dyDescent="0.2"/>
    <row r="584" s="8" customFormat="1" x14ac:dyDescent="0.2"/>
    <row r="585" s="8" customFormat="1" x14ac:dyDescent="0.2"/>
    <row r="586" s="8" customFormat="1" x14ac:dyDescent="0.2"/>
    <row r="587" s="8" customFormat="1" x14ac:dyDescent="0.2"/>
    <row r="588" s="8" customFormat="1" x14ac:dyDescent="0.2"/>
    <row r="589" s="8" customFormat="1" x14ac:dyDescent="0.2"/>
    <row r="590" s="8" customFormat="1" x14ac:dyDescent="0.2"/>
    <row r="591" s="8" customFormat="1" x14ac:dyDescent="0.2"/>
    <row r="592" s="8" customFormat="1" x14ac:dyDescent="0.2"/>
    <row r="593" s="8" customFormat="1" x14ac:dyDescent="0.2"/>
    <row r="594" s="8" customFormat="1" x14ac:dyDescent="0.2"/>
    <row r="595" s="8" customFormat="1" x14ac:dyDescent="0.2"/>
    <row r="596" s="8" customFormat="1" x14ac:dyDescent="0.2"/>
    <row r="597" s="8" customFormat="1" x14ac:dyDescent="0.2"/>
    <row r="598" s="8" customFormat="1" x14ac:dyDescent="0.2"/>
    <row r="599" s="8" customFormat="1" x14ac:dyDescent="0.2"/>
    <row r="600" s="8" customFormat="1" x14ac:dyDescent="0.2"/>
    <row r="601" s="8" customFormat="1" x14ac:dyDescent="0.2"/>
    <row r="602" s="8" customFormat="1" x14ac:dyDescent="0.2"/>
    <row r="603" s="8" customFormat="1" x14ac:dyDescent="0.2"/>
    <row r="604" s="8" customFormat="1" x14ac:dyDescent="0.2"/>
    <row r="605" s="8" customFormat="1" x14ac:dyDescent="0.2"/>
    <row r="606" s="8" customFormat="1" x14ac:dyDescent="0.2"/>
    <row r="607" s="8" customFormat="1" x14ac:dyDescent="0.2"/>
    <row r="608" s="8" customFormat="1" x14ac:dyDescent="0.2"/>
    <row r="609" s="8" customFormat="1" x14ac:dyDescent="0.2"/>
    <row r="610" s="8" customFormat="1" x14ac:dyDescent="0.2"/>
    <row r="611" s="8" customFormat="1" x14ac:dyDescent="0.2"/>
    <row r="612" s="8" customFormat="1" x14ac:dyDescent="0.2"/>
    <row r="613" s="8" customFormat="1" x14ac:dyDescent="0.2"/>
    <row r="614" s="8" customFormat="1" x14ac:dyDescent="0.2"/>
    <row r="615" s="8" customFormat="1" x14ac:dyDescent="0.2"/>
    <row r="616" s="8" customFormat="1" x14ac:dyDescent="0.2"/>
    <row r="617" s="8" customFormat="1" x14ac:dyDescent="0.2"/>
    <row r="618" s="8" customFormat="1" x14ac:dyDescent="0.2"/>
    <row r="619" s="8" customFormat="1" x14ac:dyDescent="0.2"/>
    <row r="620" s="8" customFormat="1" x14ac:dyDescent="0.2"/>
    <row r="621" s="8" customFormat="1" x14ac:dyDescent="0.2"/>
    <row r="622" s="8" customFormat="1" x14ac:dyDescent="0.2"/>
    <row r="623" s="8" customFormat="1" x14ac:dyDescent="0.2"/>
    <row r="624" s="8" customFormat="1" x14ac:dyDescent="0.2"/>
    <row r="625" s="8" customFormat="1" x14ac:dyDescent="0.2"/>
    <row r="626" s="8" customFormat="1" x14ac:dyDescent="0.2"/>
    <row r="627" s="8" customFormat="1" x14ac:dyDescent="0.2"/>
    <row r="628" s="8" customFormat="1" x14ac:dyDescent="0.2"/>
    <row r="629" s="8" customFormat="1" x14ac:dyDescent="0.2"/>
    <row r="630" s="8" customFormat="1" x14ac:dyDescent="0.2"/>
    <row r="631" s="8" customFormat="1" x14ac:dyDescent="0.2"/>
    <row r="632" s="8" customFormat="1" x14ac:dyDescent="0.2"/>
    <row r="633" s="8" customFormat="1" x14ac:dyDescent="0.2"/>
    <row r="634" s="8" customFormat="1" x14ac:dyDescent="0.2"/>
    <row r="635" s="8" customFormat="1" x14ac:dyDescent="0.2"/>
    <row r="636" s="8" customFormat="1" x14ac:dyDescent="0.2"/>
    <row r="637" s="8" customFormat="1" x14ac:dyDescent="0.2"/>
    <row r="638" s="8" customFormat="1" x14ac:dyDescent="0.2"/>
    <row r="639" s="8" customFormat="1" x14ac:dyDescent="0.2"/>
    <row r="640" s="8" customFormat="1" x14ac:dyDescent="0.2"/>
    <row r="641" s="8" customFormat="1" x14ac:dyDescent="0.2"/>
    <row r="642" s="8" customFormat="1" x14ac:dyDescent="0.2"/>
    <row r="643" s="8" customFormat="1" x14ac:dyDescent="0.2"/>
    <row r="644" s="8" customFormat="1" x14ac:dyDescent="0.2"/>
    <row r="645" s="8" customFormat="1" x14ac:dyDescent="0.2"/>
    <row r="646" s="8" customFormat="1" x14ac:dyDescent="0.2"/>
    <row r="647" s="8" customFormat="1" x14ac:dyDescent="0.2"/>
    <row r="648" s="8" customFormat="1" x14ac:dyDescent="0.2"/>
    <row r="649" s="8" customFormat="1" x14ac:dyDescent="0.2"/>
    <row r="650" s="8" customFormat="1" x14ac:dyDescent="0.2"/>
    <row r="651" s="8" customFormat="1" x14ac:dyDescent="0.2"/>
    <row r="652" s="8" customFormat="1" x14ac:dyDescent="0.2"/>
    <row r="653" s="8" customFormat="1" x14ac:dyDescent="0.2"/>
    <row r="654" s="8" customFormat="1" x14ac:dyDescent="0.2"/>
    <row r="655" s="8" customFormat="1" x14ac:dyDescent="0.2"/>
    <row r="656" s="8" customFormat="1" x14ac:dyDescent="0.2"/>
    <row r="657" s="8" customFormat="1" x14ac:dyDescent="0.2"/>
    <row r="658" s="8" customFormat="1" x14ac:dyDescent="0.2"/>
    <row r="659" s="8" customFormat="1" x14ac:dyDescent="0.2"/>
    <row r="660" s="8" customFormat="1" x14ac:dyDescent="0.2"/>
    <row r="661" s="8" customFormat="1" x14ac:dyDescent="0.2"/>
    <row r="662" s="8" customFormat="1" x14ac:dyDescent="0.2"/>
    <row r="663" s="8" customFormat="1" x14ac:dyDescent="0.2"/>
    <row r="664" s="8" customFormat="1" x14ac:dyDescent="0.2"/>
    <row r="665" s="8" customFormat="1" x14ac:dyDescent="0.2"/>
    <row r="666" s="8" customFormat="1" x14ac:dyDescent="0.2"/>
    <row r="667" s="8" customFormat="1" x14ac:dyDescent="0.2"/>
    <row r="668" s="8" customFormat="1" x14ac:dyDescent="0.2"/>
    <row r="669" s="8" customFormat="1" x14ac:dyDescent="0.2"/>
    <row r="670" s="8" customFormat="1" x14ac:dyDescent="0.2"/>
    <row r="671" s="8" customFormat="1" x14ac:dyDescent="0.2"/>
    <row r="672" s="8" customFormat="1" x14ac:dyDescent="0.2"/>
    <row r="673" s="8" customFormat="1" x14ac:dyDescent="0.2"/>
    <row r="674" s="8" customFormat="1" x14ac:dyDescent="0.2"/>
    <row r="675" s="8" customFormat="1" x14ac:dyDescent="0.2"/>
    <row r="676" s="8" customFormat="1" x14ac:dyDescent="0.2"/>
    <row r="677" s="8" customFormat="1" x14ac:dyDescent="0.2"/>
    <row r="678" s="8" customFormat="1" x14ac:dyDescent="0.2"/>
    <row r="679" s="8" customFormat="1" x14ac:dyDescent="0.2"/>
    <row r="680" s="8" customFormat="1" x14ac:dyDescent="0.2"/>
    <row r="681" s="8" customFormat="1" x14ac:dyDescent="0.2"/>
    <row r="682" s="8" customFormat="1" x14ac:dyDescent="0.2"/>
    <row r="683" s="8" customFormat="1" x14ac:dyDescent="0.2"/>
    <row r="684" s="8" customFormat="1" x14ac:dyDescent="0.2"/>
    <row r="685" s="8" customFormat="1" x14ac:dyDescent="0.2"/>
    <row r="686" s="8" customFormat="1" x14ac:dyDescent="0.2"/>
    <row r="687" s="8" customFormat="1" x14ac:dyDescent="0.2"/>
    <row r="688" s="8" customFormat="1" x14ac:dyDescent="0.2"/>
    <row r="689" s="8" customFormat="1" x14ac:dyDescent="0.2"/>
    <row r="690" s="8" customFormat="1" x14ac:dyDescent="0.2"/>
    <row r="691" s="8" customFormat="1" x14ac:dyDescent="0.2"/>
    <row r="692" s="8" customFormat="1" x14ac:dyDescent="0.2"/>
    <row r="693" s="8" customFormat="1" x14ac:dyDescent="0.2"/>
    <row r="694" s="8" customFormat="1" x14ac:dyDescent="0.2"/>
    <row r="695" s="8" customFormat="1" x14ac:dyDescent="0.2"/>
    <row r="696" s="8" customFormat="1" x14ac:dyDescent="0.2"/>
    <row r="697" s="8" customFormat="1" x14ac:dyDescent="0.2"/>
    <row r="698" s="8" customFormat="1" x14ac:dyDescent="0.2"/>
    <row r="699" s="8" customFormat="1" x14ac:dyDescent="0.2"/>
    <row r="700" s="8" customFormat="1" x14ac:dyDescent="0.2"/>
    <row r="701" s="8" customFormat="1" x14ac:dyDescent="0.2"/>
    <row r="702" s="8" customFormat="1" x14ac:dyDescent="0.2"/>
    <row r="703" s="8" customFormat="1" x14ac:dyDescent="0.2"/>
    <row r="704" s="8" customFormat="1" x14ac:dyDescent="0.2"/>
    <row r="705" s="8" customFormat="1" x14ac:dyDescent="0.2"/>
    <row r="706" s="8" customFormat="1" x14ac:dyDescent="0.2"/>
    <row r="707" s="8" customFormat="1" x14ac:dyDescent="0.2"/>
    <row r="708" s="8" customFormat="1" x14ac:dyDescent="0.2"/>
    <row r="709" s="8" customFormat="1" x14ac:dyDescent="0.2"/>
    <row r="710" s="8" customFormat="1" x14ac:dyDescent="0.2"/>
    <row r="711" s="8" customFormat="1" x14ac:dyDescent="0.2"/>
    <row r="712" s="8" customFormat="1" x14ac:dyDescent="0.2"/>
    <row r="713" s="8" customFormat="1" x14ac:dyDescent="0.2"/>
    <row r="714" s="8" customFormat="1" x14ac:dyDescent="0.2"/>
    <row r="715" s="8" customFormat="1" x14ac:dyDescent="0.2"/>
    <row r="716" s="8" customFormat="1" x14ac:dyDescent="0.2"/>
    <row r="717" s="8" customFormat="1" x14ac:dyDescent="0.2"/>
    <row r="718" s="8" customFormat="1" x14ac:dyDescent="0.2"/>
    <row r="719" s="8" customFormat="1" x14ac:dyDescent="0.2"/>
    <row r="720" s="8" customFormat="1" x14ac:dyDescent="0.2"/>
    <row r="721" s="8" customFormat="1" x14ac:dyDescent="0.2"/>
    <row r="722" s="8" customFormat="1" x14ac:dyDescent="0.2"/>
    <row r="723" s="8" customFormat="1" x14ac:dyDescent="0.2"/>
    <row r="724" s="8" customFormat="1" x14ac:dyDescent="0.2"/>
    <row r="725" s="8" customFormat="1" x14ac:dyDescent="0.2"/>
    <row r="726" s="8" customFormat="1" x14ac:dyDescent="0.2"/>
    <row r="727" s="8" customFormat="1" x14ac:dyDescent="0.2"/>
    <row r="728" s="8" customFormat="1" x14ac:dyDescent="0.2"/>
    <row r="729" s="8" customFormat="1" x14ac:dyDescent="0.2"/>
    <row r="730" s="8" customFormat="1" x14ac:dyDescent="0.2"/>
    <row r="731" s="8" customFormat="1" x14ac:dyDescent="0.2"/>
    <row r="732" s="8" customFormat="1" x14ac:dyDescent="0.2"/>
    <row r="733" s="8" customFormat="1" x14ac:dyDescent="0.2"/>
    <row r="734" s="8" customFormat="1" x14ac:dyDescent="0.2"/>
    <row r="735" s="8" customFormat="1" x14ac:dyDescent="0.2"/>
    <row r="736" s="8" customFormat="1" x14ac:dyDescent="0.2"/>
    <row r="737" s="8" customFormat="1" x14ac:dyDescent="0.2"/>
    <row r="738" s="8" customFormat="1" x14ac:dyDescent="0.2"/>
    <row r="739" s="8" customFormat="1" x14ac:dyDescent="0.2"/>
    <row r="740" s="8" customFormat="1" x14ac:dyDescent="0.2"/>
    <row r="741" s="8" customFormat="1" x14ac:dyDescent="0.2"/>
    <row r="742" s="8" customFormat="1" x14ac:dyDescent="0.2"/>
    <row r="743" s="8" customFormat="1" x14ac:dyDescent="0.2"/>
    <row r="744" s="8" customFormat="1" x14ac:dyDescent="0.2"/>
    <row r="745" s="8" customFormat="1" x14ac:dyDescent="0.2"/>
    <row r="746" s="8" customFormat="1" x14ac:dyDescent="0.2"/>
    <row r="747" s="8" customFormat="1" x14ac:dyDescent="0.2"/>
    <row r="748" s="8" customFormat="1" x14ac:dyDescent="0.2"/>
    <row r="749" s="8" customFormat="1" x14ac:dyDescent="0.2"/>
    <row r="750" s="8" customFormat="1" x14ac:dyDescent="0.2"/>
    <row r="751" s="8" customFormat="1" x14ac:dyDescent="0.2"/>
    <row r="752" s="8" customFormat="1" x14ac:dyDescent="0.2"/>
    <row r="753" s="8" customFormat="1" x14ac:dyDescent="0.2"/>
    <row r="754" s="8" customFormat="1" x14ac:dyDescent="0.2"/>
    <row r="755" s="8" customFormat="1" x14ac:dyDescent="0.2"/>
    <row r="756" s="8" customFormat="1" x14ac:dyDescent="0.2"/>
    <row r="757" s="8" customFormat="1" x14ac:dyDescent="0.2"/>
    <row r="758" s="8" customFormat="1" x14ac:dyDescent="0.2"/>
    <row r="759" s="8" customFormat="1" x14ac:dyDescent="0.2"/>
    <row r="760" s="8" customFormat="1" x14ac:dyDescent="0.2"/>
    <row r="761" s="8" customFormat="1" x14ac:dyDescent="0.2"/>
    <row r="762" s="8" customFormat="1" x14ac:dyDescent="0.2"/>
    <row r="763" s="8" customFormat="1" x14ac:dyDescent="0.2"/>
    <row r="764" s="8" customFormat="1" x14ac:dyDescent="0.2"/>
    <row r="765" s="8" customFormat="1" x14ac:dyDescent="0.2"/>
    <row r="766" s="8" customFormat="1" x14ac:dyDescent="0.2"/>
    <row r="767" s="8" customFormat="1" x14ac:dyDescent="0.2"/>
    <row r="768" s="8" customFormat="1" x14ac:dyDescent="0.2"/>
    <row r="769" s="8" customFormat="1" x14ac:dyDescent="0.2"/>
    <row r="770" s="8" customFormat="1" x14ac:dyDescent="0.2"/>
    <row r="771" s="8" customFormat="1" x14ac:dyDescent="0.2"/>
    <row r="772" s="8" customFormat="1" x14ac:dyDescent="0.2"/>
    <row r="773" s="8" customFormat="1" x14ac:dyDescent="0.2"/>
    <row r="774" s="8" customFormat="1" x14ac:dyDescent="0.2"/>
    <row r="775" s="8" customFormat="1" x14ac:dyDescent="0.2"/>
    <row r="776" s="8" customFormat="1" x14ac:dyDescent="0.2"/>
    <row r="777" s="8" customFormat="1" x14ac:dyDescent="0.2"/>
    <row r="778" s="8" customFormat="1" x14ac:dyDescent="0.2"/>
    <row r="779" s="8" customFormat="1" x14ac:dyDescent="0.2"/>
    <row r="780" s="8" customFormat="1" x14ac:dyDescent="0.2"/>
    <row r="781" s="8" customFormat="1" x14ac:dyDescent="0.2"/>
    <row r="782" s="8" customFormat="1" x14ac:dyDescent="0.2"/>
    <row r="783" s="8" customFormat="1" x14ac:dyDescent="0.2"/>
    <row r="784" s="8" customFormat="1" x14ac:dyDescent="0.2"/>
    <row r="785" s="8" customFormat="1" x14ac:dyDescent="0.2"/>
    <row r="786" s="8" customFormat="1" x14ac:dyDescent="0.2"/>
    <row r="787" s="8" customFormat="1" x14ac:dyDescent="0.2"/>
    <row r="788" s="8" customFormat="1" x14ac:dyDescent="0.2"/>
    <row r="789" s="8" customFormat="1" x14ac:dyDescent="0.2"/>
    <row r="790" s="8" customFormat="1" x14ac:dyDescent="0.2"/>
    <row r="791" s="8" customFormat="1" x14ac:dyDescent="0.2"/>
    <row r="792" s="8" customFormat="1" x14ac:dyDescent="0.2"/>
    <row r="793" s="8" customFormat="1" x14ac:dyDescent="0.2"/>
    <row r="794" s="8" customFormat="1" x14ac:dyDescent="0.2"/>
    <row r="795" s="8" customFormat="1" x14ac:dyDescent="0.2"/>
    <row r="796" s="8" customFormat="1" x14ac:dyDescent="0.2"/>
    <row r="797" s="8" customFormat="1" x14ac:dyDescent="0.2"/>
    <row r="798" s="8" customFormat="1" x14ac:dyDescent="0.2"/>
    <row r="799" s="8" customFormat="1" x14ac:dyDescent="0.2"/>
    <row r="800" s="8" customFormat="1" x14ac:dyDescent="0.2"/>
    <row r="801" s="8" customFormat="1" x14ac:dyDescent="0.2"/>
    <row r="802" s="8" customFormat="1" x14ac:dyDescent="0.2"/>
    <row r="803" s="8" customFormat="1" x14ac:dyDescent="0.2"/>
    <row r="804" s="8" customFormat="1" x14ac:dyDescent="0.2"/>
    <row r="805" s="8" customFormat="1" x14ac:dyDescent="0.2"/>
    <row r="806" s="8" customFormat="1" x14ac:dyDescent="0.2"/>
    <row r="807" s="8" customFormat="1" x14ac:dyDescent="0.2"/>
    <row r="808" s="8" customFormat="1" x14ac:dyDescent="0.2"/>
    <row r="809" s="8" customFormat="1" x14ac:dyDescent="0.2"/>
    <row r="810" s="8" customFormat="1" x14ac:dyDescent="0.2"/>
    <row r="811" s="8" customFormat="1" x14ac:dyDescent="0.2"/>
    <row r="812" s="8" customFormat="1" x14ac:dyDescent="0.2"/>
    <row r="813" s="8" customFormat="1" x14ac:dyDescent="0.2"/>
    <row r="814" s="8" customFormat="1" x14ac:dyDescent="0.2"/>
    <row r="815" s="8" customFormat="1" x14ac:dyDescent="0.2"/>
    <row r="816" s="8" customFormat="1" x14ac:dyDescent="0.2"/>
    <row r="817" s="8" customFormat="1" x14ac:dyDescent="0.2"/>
    <row r="818" s="8" customFormat="1" x14ac:dyDescent="0.2"/>
    <row r="819" s="8" customFormat="1" x14ac:dyDescent="0.2"/>
    <row r="820" s="8" customFormat="1" x14ac:dyDescent="0.2"/>
    <row r="821" s="8" customFormat="1" x14ac:dyDescent="0.2"/>
    <row r="822" s="8" customFormat="1" x14ac:dyDescent="0.2"/>
    <row r="823" s="8" customFormat="1" x14ac:dyDescent="0.2"/>
    <row r="824" s="8" customFormat="1" x14ac:dyDescent="0.2"/>
    <row r="825" s="8" customFormat="1" x14ac:dyDescent="0.2"/>
    <row r="826" s="8" customFormat="1" x14ac:dyDescent="0.2"/>
    <row r="827" s="8" customFormat="1" x14ac:dyDescent="0.2"/>
    <row r="828" s="8" customFormat="1" x14ac:dyDescent="0.2"/>
    <row r="829" s="8" customFormat="1" x14ac:dyDescent="0.2"/>
    <row r="830" s="8" customFormat="1" x14ac:dyDescent="0.2"/>
    <row r="831" s="8" customFormat="1" x14ac:dyDescent="0.2"/>
    <row r="832" s="8" customFormat="1" x14ac:dyDescent="0.2"/>
    <row r="833" s="8" customFormat="1" x14ac:dyDescent="0.2"/>
    <row r="834" s="8" customFormat="1" x14ac:dyDescent="0.2"/>
    <row r="835" s="8" customFormat="1" x14ac:dyDescent="0.2"/>
    <row r="836" s="8" customFormat="1" x14ac:dyDescent="0.2"/>
    <row r="837" s="8" customFormat="1" x14ac:dyDescent="0.2"/>
    <row r="838" s="8" customFormat="1" x14ac:dyDescent="0.2"/>
    <row r="839" s="8" customFormat="1" x14ac:dyDescent="0.2"/>
    <row r="840" s="8" customFormat="1" x14ac:dyDescent="0.2"/>
    <row r="841" s="8" customFormat="1" x14ac:dyDescent="0.2"/>
    <row r="842" s="8" customFormat="1" x14ac:dyDescent="0.2"/>
    <row r="843" s="8" customFormat="1" x14ac:dyDescent="0.2"/>
    <row r="844" s="8" customFormat="1" x14ac:dyDescent="0.2"/>
    <row r="845" s="8" customFormat="1" x14ac:dyDescent="0.2"/>
    <row r="846" s="8" customFormat="1" x14ac:dyDescent="0.2"/>
    <row r="847" s="8" customFormat="1" x14ac:dyDescent="0.2"/>
    <row r="848" s="8" customFormat="1" x14ac:dyDescent="0.2"/>
    <row r="849" s="8" customFormat="1" x14ac:dyDescent="0.2"/>
    <row r="850" s="8" customFormat="1" x14ac:dyDescent="0.2"/>
    <row r="851" s="8" customFormat="1" x14ac:dyDescent="0.2"/>
    <row r="852" s="8" customFormat="1" x14ac:dyDescent="0.2"/>
    <row r="853" s="8" customFormat="1" x14ac:dyDescent="0.2"/>
    <row r="854" s="8" customFormat="1" x14ac:dyDescent="0.2"/>
    <row r="855" s="8" customFormat="1" x14ac:dyDescent="0.2"/>
    <row r="856" s="8" customFormat="1" x14ac:dyDescent="0.2"/>
    <row r="857" s="8" customFormat="1" x14ac:dyDescent="0.2"/>
    <row r="858" s="8" customFormat="1" x14ac:dyDescent="0.2"/>
    <row r="859" s="8" customFormat="1" x14ac:dyDescent="0.2"/>
    <row r="860" s="8" customFormat="1" x14ac:dyDescent="0.2"/>
    <row r="861" s="8" customFormat="1" x14ac:dyDescent="0.2"/>
    <row r="862" s="8" customFormat="1" x14ac:dyDescent="0.2"/>
    <row r="863" s="8" customFormat="1" x14ac:dyDescent="0.2"/>
    <row r="864" s="8" customFormat="1" x14ac:dyDescent="0.2"/>
    <row r="865" s="8" customFormat="1" x14ac:dyDescent="0.2"/>
    <row r="866" s="8" customFormat="1" x14ac:dyDescent="0.2"/>
    <row r="867" s="8" customFormat="1" x14ac:dyDescent="0.2"/>
    <row r="868" s="8" customFormat="1" x14ac:dyDescent="0.2"/>
    <row r="869" s="8" customFormat="1" x14ac:dyDescent="0.2"/>
    <row r="870" s="8" customFormat="1" x14ac:dyDescent="0.2"/>
    <row r="871" s="8" customFormat="1" x14ac:dyDescent="0.2"/>
    <row r="872" s="8" customFormat="1" x14ac:dyDescent="0.2"/>
    <row r="873" s="8" customFormat="1" x14ac:dyDescent="0.2"/>
    <row r="874" s="8" customFormat="1" x14ac:dyDescent="0.2"/>
    <row r="875" s="8" customFormat="1" x14ac:dyDescent="0.2"/>
    <row r="876" s="8" customFormat="1" x14ac:dyDescent="0.2"/>
    <row r="877" s="8" customFormat="1" x14ac:dyDescent="0.2"/>
    <row r="878" s="8" customFormat="1" x14ac:dyDescent="0.2"/>
    <row r="879" s="8" customFormat="1" x14ac:dyDescent="0.2"/>
    <row r="880" s="8" customFormat="1" x14ac:dyDescent="0.2"/>
    <row r="881" s="8" customFormat="1" x14ac:dyDescent="0.2"/>
    <row r="882" s="8" customFormat="1" x14ac:dyDescent="0.2"/>
    <row r="883" s="8" customFormat="1" x14ac:dyDescent="0.2"/>
    <row r="884" s="8" customFormat="1" x14ac:dyDescent="0.2"/>
    <row r="885" s="8" customFormat="1" x14ac:dyDescent="0.2"/>
    <row r="886" s="8" customFormat="1" x14ac:dyDescent="0.2"/>
    <row r="887" s="8" customFormat="1" x14ac:dyDescent="0.2"/>
    <row r="888" s="8" customFormat="1" x14ac:dyDescent="0.2"/>
    <row r="889" s="8" customFormat="1" x14ac:dyDescent="0.2"/>
    <row r="890" s="8" customFormat="1" x14ac:dyDescent="0.2"/>
    <row r="891" s="8" customFormat="1" x14ac:dyDescent="0.2"/>
    <row r="892" s="8" customFormat="1" x14ac:dyDescent="0.2"/>
    <row r="893" s="8" customFormat="1" x14ac:dyDescent="0.2"/>
    <row r="894" s="8" customFormat="1" x14ac:dyDescent="0.2"/>
    <row r="895" s="8" customFormat="1" x14ac:dyDescent="0.2"/>
    <row r="896" s="8" customFormat="1" x14ac:dyDescent="0.2"/>
    <row r="897" s="8" customFormat="1" x14ac:dyDescent="0.2"/>
    <row r="898" s="8" customFormat="1" x14ac:dyDescent="0.2"/>
    <row r="899" s="8" customFormat="1" x14ac:dyDescent="0.2"/>
    <row r="900" s="8" customFormat="1" x14ac:dyDescent="0.2"/>
    <row r="901" s="8" customFormat="1" x14ac:dyDescent="0.2"/>
    <row r="902" s="8" customFormat="1" x14ac:dyDescent="0.2"/>
    <row r="903" s="8" customFormat="1" x14ac:dyDescent="0.2"/>
    <row r="904" s="8" customFormat="1" x14ac:dyDescent="0.2"/>
    <row r="905" s="8" customFormat="1" x14ac:dyDescent="0.2"/>
    <row r="906" s="8" customFormat="1" x14ac:dyDescent="0.2"/>
    <row r="907" s="8" customFormat="1" x14ac:dyDescent="0.2"/>
    <row r="908" s="8" customFormat="1" x14ac:dyDescent="0.2"/>
    <row r="909" s="8" customFormat="1" x14ac:dyDescent="0.2"/>
    <row r="910" s="8" customFormat="1" x14ac:dyDescent="0.2"/>
    <row r="911" s="8" customFormat="1" x14ac:dyDescent="0.2"/>
    <row r="912" s="8" customFormat="1" x14ac:dyDescent="0.2"/>
    <row r="913" s="8" customFormat="1" x14ac:dyDescent="0.2"/>
    <row r="914" s="8" customFormat="1" x14ac:dyDescent="0.2"/>
    <row r="915" s="8" customFormat="1" x14ac:dyDescent="0.2"/>
    <row r="916" s="8" customFormat="1" x14ac:dyDescent="0.2"/>
    <row r="917" s="8" customFormat="1" x14ac:dyDescent="0.2"/>
    <row r="918" s="8" customFormat="1" x14ac:dyDescent="0.2"/>
    <row r="919" s="8" customFormat="1" x14ac:dyDescent="0.2"/>
    <row r="920" s="8" customFormat="1" x14ac:dyDescent="0.2"/>
    <row r="921" s="8" customFormat="1" x14ac:dyDescent="0.2"/>
    <row r="922" s="8" customFormat="1" x14ac:dyDescent="0.2"/>
    <row r="923" s="8" customFormat="1" x14ac:dyDescent="0.2"/>
    <row r="924" s="8" customFormat="1" x14ac:dyDescent="0.2"/>
    <row r="925" s="8" customFormat="1" x14ac:dyDescent="0.2"/>
    <row r="926" s="8" customFormat="1" x14ac:dyDescent="0.2"/>
    <row r="927" s="8" customFormat="1" x14ac:dyDescent="0.2"/>
    <row r="928" s="8" customFormat="1" x14ac:dyDescent="0.2"/>
    <row r="929" s="8" customFormat="1" x14ac:dyDescent="0.2"/>
    <row r="930" s="8" customFormat="1" x14ac:dyDescent="0.2"/>
    <row r="931" s="8" customFormat="1" x14ac:dyDescent="0.2"/>
    <row r="932" s="8" customFormat="1" x14ac:dyDescent="0.2"/>
    <row r="933" s="8" customFormat="1" x14ac:dyDescent="0.2"/>
    <row r="934" s="8" customFormat="1" x14ac:dyDescent="0.2"/>
    <row r="935" s="8" customFormat="1" x14ac:dyDescent="0.2"/>
    <row r="936" s="8" customFormat="1" x14ac:dyDescent="0.2"/>
    <row r="937" s="8" customFormat="1" x14ac:dyDescent="0.2"/>
    <row r="938" s="8" customFormat="1" x14ac:dyDescent="0.2"/>
    <row r="939" s="8" customFormat="1" x14ac:dyDescent="0.2"/>
    <row r="940" s="8" customFormat="1" x14ac:dyDescent="0.2"/>
    <row r="941" s="8" customFormat="1" x14ac:dyDescent="0.2"/>
    <row r="942" s="8" customFormat="1" x14ac:dyDescent="0.2"/>
    <row r="943" s="8" customFormat="1" x14ac:dyDescent="0.2"/>
    <row r="944" s="8" customFormat="1" x14ac:dyDescent="0.2"/>
    <row r="945" s="8" customFormat="1" x14ac:dyDescent="0.2"/>
    <row r="946" s="8" customFormat="1" x14ac:dyDescent="0.2"/>
    <row r="947" s="8" customFormat="1" x14ac:dyDescent="0.2"/>
    <row r="948" s="8" customFormat="1" x14ac:dyDescent="0.2"/>
    <row r="949" s="8" customFormat="1" x14ac:dyDescent="0.2"/>
    <row r="950" s="8" customFormat="1" x14ac:dyDescent="0.2"/>
    <row r="951" s="8" customFormat="1" x14ac:dyDescent="0.2"/>
    <row r="952" s="8" customFormat="1" x14ac:dyDescent="0.2"/>
    <row r="953" s="8" customFormat="1" x14ac:dyDescent="0.2"/>
    <row r="954" s="8" customFormat="1" x14ac:dyDescent="0.2"/>
    <row r="955" s="8" customFormat="1" x14ac:dyDescent="0.2"/>
    <row r="956" s="8" customFormat="1" x14ac:dyDescent="0.2"/>
    <row r="957" s="8" customFormat="1" x14ac:dyDescent="0.2"/>
    <row r="958" s="8" customFormat="1" x14ac:dyDescent="0.2"/>
    <row r="959" s="8" customFormat="1" x14ac:dyDescent="0.2"/>
    <row r="960" s="8" customFormat="1" x14ac:dyDescent="0.2"/>
    <row r="961" s="8" customFormat="1" x14ac:dyDescent="0.2"/>
    <row r="962" s="8" customFormat="1" x14ac:dyDescent="0.2"/>
    <row r="963" s="8" customFormat="1" x14ac:dyDescent="0.2"/>
    <row r="964" s="8" customFormat="1" x14ac:dyDescent="0.2"/>
    <row r="965" s="8" customFormat="1" x14ac:dyDescent="0.2"/>
    <row r="966" s="8" customFormat="1" x14ac:dyDescent="0.2"/>
    <row r="967" s="8" customFormat="1" x14ac:dyDescent="0.2"/>
    <row r="968" s="8" customFormat="1" x14ac:dyDescent="0.2"/>
    <row r="969" s="8" customFormat="1" x14ac:dyDescent="0.2"/>
    <row r="970" s="8" customFormat="1" x14ac:dyDescent="0.2"/>
    <row r="971" s="8" customFormat="1" x14ac:dyDescent="0.2"/>
    <row r="972" s="8" customFormat="1" x14ac:dyDescent="0.2"/>
    <row r="973" s="8" customFormat="1" x14ac:dyDescent="0.2"/>
    <row r="974" s="8" customFormat="1" x14ac:dyDescent="0.2"/>
    <row r="975" s="8" customFormat="1" x14ac:dyDescent="0.2"/>
    <row r="976" s="8" customFormat="1" x14ac:dyDescent="0.2"/>
    <row r="977" s="8" customFormat="1" x14ac:dyDescent="0.2"/>
    <row r="978" s="8" customFormat="1" x14ac:dyDescent="0.2"/>
    <row r="979" s="8" customFormat="1" x14ac:dyDescent="0.2"/>
    <row r="980" s="8" customFormat="1" x14ac:dyDescent="0.2"/>
    <row r="981" s="8" customFormat="1" x14ac:dyDescent="0.2"/>
    <row r="982" s="8" customFormat="1" x14ac:dyDescent="0.2"/>
    <row r="983" s="8" customFormat="1" x14ac:dyDescent="0.2"/>
    <row r="984" s="8" customFormat="1" x14ac:dyDescent="0.2"/>
    <row r="985" s="8" customFormat="1" x14ac:dyDescent="0.2"/>
    <row r="986" s="8" customFormat="1" x14ac:dyDescent="0.2"/>
    <row r="987" s="8" customFormat="1" x14ac:dyDescent="0.2"/>
    <row r="988" s="8" customFormat="1" x14ac:dyDescent="0.2"/>
    <row r="989" s="8" customFormat="1" x14ac:dyDescent="0.2"/>
    <row r="990" s="8" customFormat="1" x14ac:dyDescent="0.2"/>
    <row r="991" s="8" customFormat="1" x14ac:dyDescent="0.2"/>
    <row r="992" s="8" customFormat="1" x14ac:dyDescent="0.2"/>
    <row r="993" s="8" customFormat="1" x14ac:dyDescent="0.2"/>
    <row r="994" s="8" customFormat="1" x14ac:dyDescent="0.2"/>
    <row r="995" s="8" customFormat="1" x14ac:dyDescent="0.2"/>
    <row r="996" s="8" customFormat="1" x14ac:dyDescent="0.2"/>
    <row r="997" s="8" customFormat="1" x14ac:dyDescent="0.2"/>
    <row r="998" s="8" customFormat="1" x14ac:dyDescent="0.2"/>
    <row r="999" s="8" customFormat="1" x14ac:dyDescent="0.2"/>
    <row r="1000" s="8" customFormat="1" x14ac:dyDescent="0.2"/>
    <row r="1001" s="8" customFormat="1" x14ac:dyDescent="0.2"/>
    <row r="1002" s="8" customFormat="1" x14ac:dyDescent="0.2"/>
    <row r="1003" s="8" customFormat="1" x14ac:dyDescent="0.2"/>
    <row r="1004" s="8" customFormat="1" x14ac:dyDescent="0.2"/>
    <row r="1005" s="8" customFormat="1" x14ac:dyDescent="0.2"/>
    <row r="1006" s="8" customFormat="1" x14ac:dyDescent="0.2"/>
    <row r="1007" s="8" customFormat="1" x14ac:dyDescent="0.2"/>
    <row r="1008" s="8" customFormat="1" x14ac:dyDescent="0.2"/>
    <row r="1009" s="8" customFormat="1" x14ac:dyDescent="0.2"/>
    <row r="1010" s="8" customFormat="1" x14ac:dyDescent="0.2"/>
    <row r="1011" s="8" customFormat="1" x14ac:dyDescent="0.2"/>
    <row r="1012" s="8" customFormat="1" x14ac:dyDescent="0.2"/>
    <row r="1013" s="8" customFormat="1" x14ac:dyDescent="0.2"/>
    <row r="1014" s="8" customFormat="1" x14ac:dyDescent="0.2"/>
    <row r="1015" s="8" customFormat="1" x14ac:dyDescent="0.2"/>
    <row r="1016" s="8" customFormat="1" x14ac:dyDescent="0.2"/>
    <row r="1017" s="8" customFormat="1" x14ac:dyDescent="0.2"/>
    <row r="1018" s="8" customFormat="1" x14ac:dyDescent="0.2"/>
    <row r="1019" s="8" customFormat="1" x14ac:dyDescent="0.2"/>
    <row r="1020" s="8" customFormat="1" x14ac:dyDescent="0.2"/>
    <row r="1021" s="8" customFormat="1" x14ac:dyDescent="0.2"/>
    <row r="1022" s="8" customFormat="1" x14ac:dyDescent="0.2"/>
    <row r="1023" s="8" customFormat="1" x14ac:dyDescent="0.2"/>
    <row r="1024" s="8" customFormat="1" x14ac:dyDescent="0.2"/>
    <row r="1025" s="8" customFormat="1" x14ac:dyDescent="0.2"/>
    <row r="1026" s="8" customFormat="1" x14ac:dyDescent="0.2"/>
    <row r="1027" s="8" customFormat="1" x14ac:dyDescent="0.2"/>
    <row r="1028" s="8" customFormat="1" x14ac:dyDescent="0.2"/>
    <row r="1029" s="8" customFormat="1" x14ac:dyDescent="0.2"/>
    <row r="1030" s="8" customFormat="1" x14ac:dyDescent="0.2"/>
    <row r="1031" s="8" customFormat="1" x14ac:dyDescent="0.2"/>
    <row r="1032" s="8" customFormat="1" x14ac:dyDescent="0.2"/>
    <row r="1033" s="8" customFormat="1" x14ac:dyDescent="0.2"/>
    <row r="1034" s="8" customFormat="1" x14ac:dyDescent="0.2"/>
    <row r="1035" s="8" customFormat="1" x14ac:dyDescent="0.2"/>
    <row r="1036" s="8" customFormat="1" x14ac:dyDescent="0.2"/>
    <row r="1037" s="8" customFormat="1" x14ac:dyDescent="0.2"/>
    <row r="1038" s="8" customFormat="1" x14ac:dyDescent="0.2"/>
    <row r="1039" s="8" customFormat="1" x14ac:dyDescent="0.2"/>
    <row r="1040" s="8" customFormat="1" x14ac:dyDescent="0.2"/>
    <row r="1041" s="8" customFormat="1" x14ac:dyDescent="0.2"/>
    <row r="1042" s="8" customFormat="1" x14ac:dyDescent="0.2"/>
    <row r="1043" s="8" customFormat="1" x14ac:dyDescent="0.2"/>
    <row r="1044" s="8" customFormat="1" x14ac:dyDescent="0.2"/>
    <row r="1045" s="8" customFormat="1" x14ac:dyDescent="0.2"/>
    <row r="1046" s="8" customFormat="1" x14ac:dyDescent="0.2"/>
    <row r="1047" s="8" customFormat="1" x14ac:dyDescent="0.2"/>
    <row r="1048" s="8" customFormat="1" x14ac:dyDescent="0.2"/>
    <row r="1049" s="8" customFormat="1" x14ac:dyDescent="0.2"/>
    <row r="1050" s="8" customFormat="1" x14ac:dyDescent="0.2"/>
    <row r="1051" s="8" customFormat="1" x14ac:dyDescent="0.2"/>
    <row r="1052" s="8" customFormat="1" x14ac:dyDescent="0.2"/>
    <row r="1053" s="8" customFormat="1" x14ac:dyDescent="0.2"/>
    <row r="1054" s="8" customFormat="1" x14ac:dyDescent="0.2"/>
    <row r="1055" s="8" customFormat="1" x14ac:dyDescent="0.2"/>
    <row r="1056" s="8" customFormat="1" x14ac:dyDescent="0.2"/>
    <row r="1057" s="8" customFormat="1" x14ac:dyDescent="0.2"/>
    <row r="1058" s="8" customFormat="1" x14ac:dyDescent="0.2"/>
    <row r="1059" s="8" customFormat="1" x14ac:dyDescent="0.2"/>
    <row r="1060" s="8" customFormat="1" x14ac:dyDescent="0.2"/>
    <row r="1061" s="8" customFormat="1" x14ac:dyDescent="0.2"/>
    <row r="1062" s="8" customFormat="1" x14ac:dyDescent="0.2"/>
    <row r="1063" s="8" customFormat="1" x14ac:dyDescent="0.2"/>
    <row r="1064" s="8" customFormat="1" x14ac:dyDescent="0.2"/>
    <row r="1065" s="8" customFormat="1" x14ac:dyDescent="0.2"/>
    <row r="1066" s="8" customFormat="1" x14ac:dyDescent="0.2"/>
    <row r="1067" s="8" customFormat="1" x14ac:dyDescent="0.2"/>
    <row r="1068" s="8" customFormat="1" x14ac:dyDescent="0.2"/>
    <row r="1069" s="8" customFormat="1" x14ac:dyDescent="0.2"/>
    <row r="1070" s="8" customFormat="1" x14ac:dyDescent="0.2"/>
    <row r="1071" s="8" customFormat="1" x14ac:dyDescent="0.2"/>
    <row r="1072" s="8" customFormat="1" x14ac:dyDescent="0.2"/>
    <row r="1073" s="8" customFormat="1" x14ac:dyDescent="0.2"/>
    <row r="1074" s="8" customFormat="1" x14ac:dyDescent="0.2"/>
    <row r="1075" s="8" customFormat="1" x14ac:dyDescent="0.2"/>
    <row r="1076" s="8" customFormat="1" x14ac:dyDescent="0.2"/>
    <row r="1077" s="8" customFormat="1" x14ac:dyDescent="0.2"/>
    <row r="1078" s="8" customFormat="1" x14ac:dyDescent="0.2"/>
    <row r="1079" s="8" customFormat="1" x14ac:dyDescent="0.2"/>
    <row r="1080" s="8" customFormat="1" x14ac:dyDescent="0.2"/>
    <row r="1081" s="8" customFormat="1" x14ac:dyDescent="0.2"/>
    <row r="1082" s="8" customFormat="1" x14ac:dyDescent="0.2"/>
    <row r="1083" s="8" customFormat="1" x14ac:dyDescent="0.2"/>
    <row r="1084" s="8" customFormat="1" x14ac:dyDescent="0.2"/>
    <row r="1085" s="8" customFormat="1" x14ac:dyDescent="0.2"/>
    <row r="1086" s="8" customFormat="1" x14ac:dyDescent="0.2"/>
    <row r="1087" s="8" customFormat="1" x14ac:dyDescent="0.2"/>
    <row r="1088" s="8" customFormat="1" x14ac:dyDescent="0.2"/>
    <row r="1089" s="8" customFormat="1" x14ac:dyDescent="0.2"/>
    <row r="1090" s="8" customFormat="1" x14ac:dyDescent="0.2"/>
    <row r="1091" s="8" customFormat="1" x14ac:dyDescent="0.2"/>
    <row r="1092" s="8" customFormat="1" x14ac:dyDescent="0.2"/>
    <row r="1093" s="8" customFormat="1" x14ac:dyDescent="0.2"/>
    <row r="1094" s="8" customFormat="1" x14ac:dyDescent="0.2"/>
    <row r="1095" s="8" customFormat="1" x14ac:dyDescent="0.2"/>
    <row r="1096" s="8" customFormat="1" x14ac:dyDescent="0.2"/>
    <row r="1097" s="8" customFormat="1" x14ac:dyDescent="0.2"/>
    <row r="1098" s="8" customFormat="1" x14ac:dyDescent="0.2"/>
    <row r="1099" s="8" customFormat="1" x14ac:dyDescent="0.2"/>
    <row r="1100" s="8" customFormat="1" x14ac:dyDescent="0.2"/>
    <row r="1101" s="8" customFormat="1" x14ac:dyDescent="0.2"/>
    <row r="1102" s="8" customFormat="1" x14ac:dyDescent="0.2"/>
    <row r="1103" s="8" customFormat="1" x14ac:dyDescent="0.2"/>
    <row r="1104" s="8" customFormat="1" x14ac:dyDescent="0.2"/>
    <row r="1105" s="8" customFormat="1" x14ac:dyDescent="0.2"/>
    <row r="1106" s="8" customFormat="1" x14ac:dyDescent="0.2"/>
    <row r="1107" s="8" customFormat="1" x14ac:dyDescent="0.2"/>
    <row r="1108" s="8" customFormat="1" x14ac:dyDescent="0.2"/>
    <row r="1109" s="8" customFormat="1" x14ac:dyDescent="0.2"/>
    <row r="1110" s="8" customFormat="1" x14ac:dyDescent="0.2"/>
    <row r="1111" s="8" customFormat="1" x14ac:dyDescent="0.2"/>
    <row r="1112" s="8" customFormat="1" x14ac:dyDescent="0.2"/>
    <row r="1113" s="8" customFormat="1" x14ac:dyDescent="0.2"/>
    <row r="1114" s="8" customFormat="1" x14ac:dyDescent="0.2"/>
    <row r="1115" s="8" customFormat="1" x14ac:dyDescent="0.2"/>
    <row r="1116" s="8" customFormat="1" x14ac:dyDescent="0.2"/>
    <row r="1117" s="8" customFormat="1" x14ac:dyDescent="0.2"/>
    <row r="1118" s="8" customFormat="1" x14ac:dyDescent="0.2"/>
    <row r="1119" s="8" customFormat="1" x14ac:dyDescent="0.2"/>
    <row r="1120" s="8" customFormat="1" x14ac:dyDescent="0.2"/>
    <row r="1121" s="8" customFormat="1" x14ac:dyDescent="0.2"/>
    <row r="1122" s="8" customFormat="1" x14ac:dyDescent="0.2"/>
    <row r="1123" s="8" customFormat="1" x14ac:dyDescent="0.2"/>
    <row r="1124" s="8" customFormat="1" x14ac:dyDescent="0.2"/>
    <row r="1125" s="8" customFormat="1" x14ac:dyDescent="0.2"/>
    <row r="1126" s="8" customFormat="1" x14ac:dyDescent="0.2"/>
    <row r="1127" s="8" customFormat="1" x14ac:dyDescent="0.2"/>
    <row r="1128" s="8" customFormat="1" x14ac:dyDescent="0.2"/>
    <row r="1129" s="8" customFormat="1" x14ac:dyDescent="0.2"/>
    <row r="1130" s="8" customFormat="1" x14ac:dyDescent="0.2"/>
    <row r="1131" s="8" customFormat="1" x14ac:dyDescent="0.2"/>
    <row r="1132" s="8" customFormat="1" x14ac:dyDescent="0.2"/>
    <row r="1133" s="8" customFormat="1" x14ac:dyDescent="0.2"/>
    <row r="1134" s="8" customFormat="1" x14ac:dyDescent="0.2"/>
    <row r="1135" s="8" customFormat="1" x14ac:dyDescent="0.2"/>
    <row r="1136" s="8" customFormat="1" x14ac:dyDescent="0.2"/>
    <row r="1137" s="8" customFormat="1" x14ac:dyDescent="0.2"/>
    <row r="1138" s="8" customFormat="1" x14ac:dyDescent="0.2"/>
    <row r="1139" s="8" customFormat="1" x14ac:dyDescent="0.2"/>
    <row r="1140" s="8" customFormat="1" x14ac:dyDescent="0.2"/>
    <row r="1141" s="8" customFormat="1" x14ac:dyDescent="0.2"/>
    <row r="1142" s="8" customFormat="1" x14ac:dyDescent="0.2"/>
    <row r="1143" s="8" customFormat="1" x14ac:dyDescent="0.2"/>
    <row r="1144" s="8" customFormat="1" x14ac:dyDescent="0.2"/>
    <row r="1145" s="8" customFormat="1" x14ac:dyDescent="0.2"/>
    <row r="1146" s="8" customFormat="1" x14ac:dyDescent="0.2"/>
    <row r="1147" s="8" customFormat="1" x14ac:dyDescent="0.2"/>
    <row r="1148" s="8" customFormat="1" x14ac:dyDescent="0.2"/>
    <row r="1149" s="8" customFormat="1" x14ac:dyDescent="0.2"/>
    <row r="1150" s="8" customFormat="1" x14ac:dyDescent="0.2"/>
    <row r="1151" s="8" customFormat="1" x14ac:dyDescent="0.2"/>
    <row r="1152" s="8" customFormat="1" x14ac:dyDescent="0.2"/>
    <row r="1153" s="8" customFormat="1" x14ac:dyDescent="0.2"/>
    <row r="1154" s="8" customFormat="1" x14ac:dyDescent="0.2"/>
    <row r="1155" s="8" customFormat="1" x14ac:dyDescent="0.2"/>
    <row r="1156" s="8" customFormat="1" x14ac:dyDescent="0.2"/>
    <row r="1157" s="8" customFormat="1" x14ac:dyDescent="0.2"/>
    <row r="1158" s="8" customFormat="1" x14ac:dyDescent="0.2"/>
    <row r="1159" s="8" customFormat="1" x14ac:dyDescent="0.2"/>
    <row r="1160" s="8" customFormat="1" x14ac:dyDescent="0.2"/>
    <row r="1161" s="8" customFormat="1" x14ac:dyDescent="0.2"/>
    <row r="1162" s="8" customFormat="1" x14ac:dyDescent="0.2"/>
    <row r="1163" s="8" customFormat="1" x14ac:dyDescent="0.2"/>
    <row r="1164" s="8" customFormat="1" x14ac:dyDescent="0.2"/>
    <row r="1165" s="8" customFormat="1" x14ac:dyDescent="0.2"/>
    <row r="1166" s="8" customFormat="1" x14ac:dyDescent="0.2"/>
    <row r="1167" s="8" customFormat="1" x14ac:dyDescent="0.2"/>
    <row r="1168" s="8" customFormat="1" x14ac:dyDescent="0.2"/>
    <row r="1169" s="8" customFormat="1" x14ac:dyDescent="0.2"/>
    <row r="1170" s="8" customFormat="1" x14ac:dyDescent="0.2"/>
    <row r="1171" s="8" customFormat="1" x14ac:dyDescent="0.2"/>
    <row r="1172" s="8" customFormat="1" x14ac:dyDescent="0.2"/>
    <row r="1173" s="8" customFormat="1" x14ac:dyDescent="0.2"/>
    <row r="1174" s="8" customFormat="1" x14ac:dyDescent="0.2"/>
    <row r="1175" s="8" customFormat="1" x14ac:dyDescent="0.2"/>
    <row r="1176" s="8" customFormat="1" x14ac:dyDescent="0.2"/>
    <row r="1177" s="8" customFormat="1" x14ac:dyDescent="0.2"/>
    <row r="1178" s="8" customFormat="1" x14ac:dyDescent="0.2"/>
    <row r="1179" s="8" customFormat="1" x14ac:dyDescent="0.2"/>
    <row r="1180" s="8" customFormat="1" x14ac:dyDescent="0.2"/>
    <row r="1181" s="8" customFormat="1" x14ac:dyDescent="0.2"/>
    <row r="1182" s="8" customFormat="1" x14ac:dyDescent="0.2"/>
    <row r="1183" s="8" customFormat="1" x14ac:dyDescent="0.2"/>
    <row r="1184" s="8" customFormat="1" x14ac:dyDescent="0.2"/>
    <row r="1185" s="8" customFormat="1" x14ac:dyDescent="0.2"/>
    <row r="1186" s="8" customFormat="1" x14ac:dyDescent="0.2"/>
    <row r="1187" s="8" customFormat="1" x14ac:dyDescent="0.2"/>
    <row r="1188" s="8" customFormat="1" x14ac:dyDescent="0.2"/>
    <row r="1189" s="8" customFormat="1" x14ac:dyDescent="0.2"/>
    <row r="1190" s="8" customFormat="1" x14ac:dyDescent="0.2"/>
    <row r="1191" s="8" customFormat="1" x14ac:dyDescent="0.2"/>
    <row r="1192" s="8" customFormat="1" x14ac:dyDescent="0.2"/>
    <row r="1193" s="8" customFormat="1" x14ac:dyDescent="0.2"/>
    <row r="1194" s="8" customFormat="1" x14ac:dyDescent="0.2"/>
    <row r="1195" s="8" customFormat="1" x14ac:dyDescent="0.2"/>
    <row r="1196" s="8" customFormat="1" x14ac:dyDescent="0.2"/>
    <row r="1197" s="8" customFormat="1" x14ac:dyDescent="0.2"/>
    <row r="1198" s="8" customFormat="1" x14ac:dyDescent="0.2"/>
    <row r="1199" s="8" customFormat="1" x14ac:dyDescent="0.2"/>
    <row r="1200" s="8" customFormat="1" x14ac:dyDescent="0.2"/>
    <row r="1201" s="8" customFormat="1" x14ac:dyDescent="0.2"/>
    <row r="1202" s="8" customFormat="1" x14ac:dyDescent="0.2"/>
    <row r="1203" s="8" customFormat="1" x14ac:dyDescent="0.2"/>
    <row r="1204" s="8" customFormat="1" x14ac:dyDescent="0.2"/>
    <row r="1205" s="8" customFormat="1" x14ac:dyDescent="0.2"/>
    <row r="1206" s="8" customFormat="1" x14ac:dyDescent="0.2"/>
    <row r="1207" s="8" customFormat="1" x14ac:dyDescent="0.2"/>
    <row r="1208" s="8" customFormat="1" x14ac:dyDescent="0.2"/>
    <row r="1209" s="8" customFormat="1" x14ac:dyDescent="0.2"/>
    <row r="1210" s="8" customFormat="1" x14ac:dyDescent="0.2"/>
    <row r="1211" s="8" customFormat="1" x14ac:dyDescent="0.2"/>
    <row r="1212" s="8" customFormat="1" x14ac:dyDescent="0.2"/>
    <row r="1213" s="8" customFormat="1" x14ac:dyDescent="0.2"/>
    <row r="1214" s="8" customFormat="1" x14ac:dyDescent="0.2"/>
    <row r="1215" s="8" customFormat="1" x14ac:dyDescent="0.2"/>
    <row r="1216" s="8" customFormat="1" x14ac:dyDescent="0.2"/>
    <row r="1217" s="8" customFormat="1" x14ac:dyDescent="0.2"/>
    <row r="1218" s="8" customFormat="1" x14ac:dyDescent="0.2"/>
    <row r="1219" s="8" customFormat="1" x14ac:dyDescent="0.2"/>
    <row r="1220" s="8" customFormat="1" x14ac:dyDescent="0.2"/>
    <row r="1221" s="8" customFormat="1" x14ac:dyDescent="0.2"/>
    <row r="1222" s="8" customFormat="1" x14ac:dyDescent="0.2"/>
    <row r="1223" s="8" customFormat="1" x14ac:dyDescent="0.2"/>
    <row r="1224" s="8" customFormat="1" x14ac:dyDescent="0.2"/>
    <row r="1225" s="8" customFormat="1" x14ac:dyDescent="0.2"/>
    <row r="1226" s="8" customFormat="1" x14ac:dyDescent="0.2"/>
    <row r="1227" s="8" customFormat="1" x14ac:dyDescent="0.2"/>
    <row r="1228" s="8" customFormat="1" x14ac:dyDescent="0.2"/>
    <row r="1229" s="8" customFormat="1" x14ac:dyDescent="0.2"/>
    <row r="1230" s="8" customFormat="1" x14ac:dyDescent="0.2"/>
    <row r="1231" s="8" customFormat="1" x14ac:dyDescent="0.2"/>
    <row r="1232" s="8" customFormat="1" x14ac:dyDescent="0.2"/>
    <row r="1233" s="8" customFormat="1" x14ac:dyDescent="0.2"/>
    <row r="1234" s="8" customFormat="1" x14ac:dyDescent="0.2"/>
    <row r="1235" s="8" customFormat="1" x14ac:dyDescent="0.2"/>
    <row r="1236" s="8" customFormat="1" x14ac:dyDescent="0.2"/>
    <row r="1237" s="8" customFormat="1" x14ac:dyDescent="0.2"/>
    <row r="1238" s="8" customFormat="1" x14ac:dyDescent="0.2"/>
    <row r="1239" s="8" customFormat="1" x14ac:dyDescent="0.2"/>
    <row r="1240" s="8" customFormat="1" x14ac:dyDescent="0.2"/>
    <row r="1241" s="8" customFormat="1" x14ac:dyDescent="0.2"/>
    <row r="1242" s="8" customFormat="1" x14ac:dyDescent="0.2"/>
    <row r="1243" s="8" customFormat="1" x14ac:dyDescent="0.2"/>
    <row r="1244" s="8" customFormat="1" x14ac:dyDescent="0.2"/>
    <row r="1245" s="8" customFormat="1" x14ac:dyDescent="0.2"/>
    <row r="1246" s="8" customFormat="1" x14ac:dyDescent="0.2"/>
    <row r="1247" s="8" customFormat="1" x14ac:dyDescent="0.2"/>
    <row r="1248" s="8" customFormat="1" x14ac:dyDescent="0.2"/>
    <row r="1249" s="8" customFormat="1" x14ac:dyDescent="0.2"/>
    <row r="1250" s="8" customFormat="1" x14ac:dyDescent="0.2"/>
    <row r="1251" s="8" customFormat="1" x14ac:dyDescent="0.2"/>
    <row r="1252" s="8" customFormat="1" x14ac:dyDescent="0.2"/>
    <row r="1253" s="8" customFormat="1" x14ac:dyDescent="0.2"/>
    <row r="1254" s="8" customFormat="1" x14ac:dyDescent="0.2"/>
    <row r="1255" s="8" customFormat="1" x14ac:dyDescent="0.2"/>
    <row r="1256" s="8" customFormat="1" x14ac:dyDescent="0.2"/>
    <row r="1257" s="8" customFormat="1" x14ac:dyDescent="0.2"/>
    <row r="1258" s="8" customFormat="1" x14ac:dyDescent="0.2"/>
    <row r="1259" s="8" customFormat="1" x14ac:dyDescent="0.2"/>
    <row r="1260" s="8" customFormat="1" x14ac:dyDescent="0.2"/>
    <row r="1261" s="8" customFormat="1" x14ac:dyDescent="0.2"/>
    <row r="1262" s="8" customFormat="1" x14ac:dyDescent="0.2"/>
    <row r="1263" s="8" customFormat="1" x14ac:dyDescent="0.2"/>
    <row r="1264" s="8" customFormat="1" x14ac:dyDescent="0.2"/>
    <row r="1265" s="8" customFormat="1" x14ac:dyDescent="0.2"/>
    <row r="1266" s="8" customFormat="1" x14ac:dyDescent="0.2"/>
    <row r="1267" s="8" customFormat="1" x14ac:dyDescent="0.2"/>
    <row r="1268" s="8" customFormat="1" x14ac:dyDescent="0.2"/>
    <row r="1269" s="8" customFormat="1" x14ac:dyDescent="0.2"/>
    <row r="1270" s="8" customFormat="1" x14ac:dyDescent="0.2"/>
    <row r="1271" s="8" customFormat="1" x14ac:dyDescent="0.2"/>
    <row r="1272" s="8" customFormat="1" x14ac:dyDescent="0.2"/>
    <row r="1273" s="8" customFormat="1" x14ac:dyDescent="0.2"/>
    <row r="1274" s="8" customFormat="1" x14ac:dyDescent="0.2"/>
    <row r="1275" s="8" customFormat="1" x14ac:dyDescent="0.2"/>
    <row r="1276" s="8" customFormat="1" x14ac:dyDescent="0.2"/>
    <row r="1277" s="8" customFormat="1" x14ac:dyDescent="0.2"/>
    <row r="1278" s="8" customFormat="1" x14ac:dyDescent="0.2"/>
    <row r="1279" s="8" customFormat="1" x14ac:dyDescent="0.2"/>
    <row r="1280" s="8" customFormat="1" x14ac:dyDescent="0.2"/>
    <row r="1281" s="8" customFormat="1" x14ac:dyDescent="0.2"/>
    <row r="1282" s="8" customFormat="1" x14ac:dyDescent="0.2"/>
    <row r="1283" s="8" customFormat="1" x14ac:dyDescent="0.2"/>
    <row r="1284" s="8" customFormat="1" x14ac:dyDescent="0.2"/>
    <row r="1285" s="8" customFormat="1" x14ac:dyDescent="0.2"/>
    <row r="1286" s="8" customFormat="1" x14ac:dyDescent="0.2"/>
    <row r="1287" s="8" customFormat="1" x14ac:dyDescent="0.2"/>
    <row r="1288" s="8" customFormat="1" x14ac:dyDescent="0.2"/>
    <row r="1289" s="8" customFormat="1" x14ac:dyDescent="0.2"/>
    <row r="1290" s="8" customFormat="1" x14ac:dyDescent="0.2"/>
    <row r="1291" s="8" customFormat="1" x14ac:dyDescent="0.2"/>
    <row r="1292" s="8" customFormat="1" x14ac:dyDescent="0.2"/>
    <row r="1293" s="8" customFormat="1" x14ac:dyDescent="0.2"/>
    <row r="1294" s="8" customFormat="1" x14ac:dyDescent="0.2"/>
    <row r="1295" s="8" customFormat="1" x14ac:dyDescent="0.2"/>
    <row r="1296" s="8" customFormat="1" x14ac:dyDescent="0.2"/>
    <row r="1297" s="8" customFormat="1" x14ac:dyDescent="0.2"/>
    <row r="1298" s="8" customFormat="1" x14ac:dyDescent="0.2"/>
    <row r="1299" s="8" customFormat="1" x14ac:dyDescent="0.2"/>
    <row r="1300" s="8" customFormat="1" x14ac:dyDescent="0.2"/>
    <row r="1301" s="8" customFormat="1" x14ac:dyDescent="0.2"/>
    <row r="1302" s="8" customFormat="1" x14ac:dyDescent="0.2"/>
    <row r="1303" s="8" customFormat="1" x14ac:dyDescent="0.2"/>
    <row r="1304" s="8" customFormat="1" x14ac:dyDescent="0.2"/>
    <row r="1305" s="8" customFormat="1" x14ac:dyDescent="0.2"/>
    <row r="1306" s="8" customFormat="1" x14ac:dyDescent="0.2"/>
    <row r="1307" s="8" customFormat="1" x14ac:dyDescent="0.2"/>
    <row r="1308" s="8" customFormat="1" x14ac:dyDescent="0.2"/>
    <row r="1309" s="8" customFormat="1" x14ac:dyDescent="0.2"/>
    <row r="1310" s="8" customFormat="1" x14ac:dyDescent="0.2"/>
    <row r="1311" s="8" customFormat="1" x14ac:dyDescent="0.2"/>
    <row r="1312" s="8" customFormat="1" x14ac:dyDescent="0.2"/>
    <row r="1313" s="8" customFormat="1" x14ac:dyDescent="0.2"/>
    <row r="1314" s="8" customFormat="1" x14ac:dyDescent="0.2"/>
    <row r="1315" s="8" customFormat="1" x14ac:dyDescent="0.2"/>
    <row r="1316" s="8" customFormat="1" x14ac:dyDescent="0.2"/>
    <row r="1317" s="8" customFormat="1" x14ac:dyDescent="0.2"/>
    <row r="1318" s="8" customFormat="1" x14ac:dyDescent="0.2"/>
    <row r="1319" s="8" customFormat="1" x14ac:dyDescent="0.2"/>
    <row r="1320" s="8" customFormat="1" x14ac:dyDescent="0.2"/>
    <row r="1321" s="8" customFormat="1" x14ac:dyDescent="0.2"/>
    <row r="1322" s="8" customFormat="1" x14ac:dyDescent="0.2"/>
    <row r="1323" s="8" customFormat="1" x14ac:dyDescent="0.2"/>
    <row r="1324" s="8" customFormat="1" x14ac:dyDescent="0.2"/>
    <row r="1325" s="8" customFormat="1" x14ac:dyDescent="0.2"/>
    <row r="1326" s="8" customFormat="1" x14ac:dyDescent="0.2"/>
    <row r="1327" s="8" customFormat="1" x14ac:dyDescent="0.2"/>
    <row r="1328" s="8" customFormat="1" x14ac:dyDescent="0.2"/>
    <row r="1329" s="8" customFormat="1" x14ac:dyDescent="0.2"/>
    <row r="1330" s="8" customFormat="1" x14ac:dyDescent="0.2"/>
    <row r="1331" s="8" customFormat="1" x14ac:dyDescent="0.2"/>
    <row r="1332" s="8" customFormat="1" x14ac:dyDescent="0.2"/>
    <row r="1333" s="8" customFormat="1" x14ac:dyDescent="0.2"/>
    <row r="1334" s="8" customFormat="1" x14ac:dyDescent="0.2"/>
    <row r="1335" s="8" customFormat="1" x14ac:dyDescent="0.2"/>
    <row r="1336" s="8" customFormat="1" x14ac:dyDescent="0.2"/>
    <row r="1337" s="8" customFormat="1" x14ac:dyDescent="0.2"/>
    <row r="1338" s="8" customFormat="1" x14ac:dyDescent="0.2"/>
    <row r="1339" s="8" customFormat="1" x14ac:dyDescent="0.2"/>
    <row r="1340" s="8" customFormat="1" x14ac:dyDescent="0.2"/>
    <row r="1341" s="8" customFormat="1" x14ac:dyDescent="0.2"/>
    <row r="1342" s="8" customFormat="1" x14ac:dyDescent="0.2"/>
    <row r="1343" s="8" customFormat="1" x14ac:dyDescent="0.2"/>
    <row r="1344" s="8" customFormat="1" x14ac:dyDescent="0.2"/>
    <row r="1345" s="8" customFormat="1" x14ac:dyDescent="0.2"/>
    <row r="1346" s="8" customFormat="1" x14ac:dyDescent="0.2"/>
    <row r="1347" s="8" customFormat="1" x14ac:dyDescent="0.2"/>
    <row r="1348" s="8" customFormat="1" x14ac:dyDescent="0.2"/>
    <row r="1349" s="8" customFormat="1" x14ac:dyDescent="0.2"/>
    <row r="1350" s="8" customFormat="1" x14ac:dyDescent="0.2"/>
    <row r="1351" s="8" customFormat="1" x14ac:dyDescent="0.2"/>
    <row r="1352" s="8" customFormat="1" x14ac:dyDescent="0.2"/>
    <row r="1353" s="8" customFormat="1" x14ac:dyDescent="0.2"/>
    <row r="1354" s="8" customFormat="1" x14ac:dyDescent="0.2"/>
    <row r="1355" s="8" customFormat="1" x14ac:dyDescent="0.2"/>
    <row r="1356" s="8" customFormat="1" x14ac:dyDescent="0.2"/>
    <row r="1357" s="8" customFormat="1" x14ac:dyDescent="0.2"/>
    <row r="1358" s="8" customFormat="1" x14ac:dyDescent="0.2"/>
    <row r="1359" s="8" customFormat="1" x14ac:dyDescent="0.2"/>
    <row r="1360" s="8" customFormat="1" x14ac:dyDescent="0.2"/>
    <row r="1361" s="8" customFormat="1" x14ac:dyDescent="0.2"/>
    <row r="1362" s="8" customFormat="1" x14ac:dyDescent="0.2"/>
    <row r="1363" s="8" customFormat="1" x14ac:dyDescent="0.2"/>
    <row r="1364" s="8" customFormat="1" x14ac:dyDescent="0.2"/>
    <row r="1365" s="8" customFormat="1" x14ac:dyDescent="0.2"/>
    <row r="1366" s="8" customFormat="1" x14ac:dyDescent="0.2"/>
    <row r="1367" s="8" customFormat="1" x14ac:dyDescent="0.2"/>
    <row r="1368" s="8" customFormat="1" x14ac:dyDescent="0.2"/>
    <row r="1369" s="8" customFormat="1" x14ac:dyDescent="0.2"/>
    <row r="1370" s="8" customFormat="1" x14ac:dyDescent="0.2"/>
    <row r="1371" s="8" customFormat="1" x14ac:dyDescent="0.2"/>
    <row r="1372" s="8" customFormat="1" x14ac:dyDescent="0.2"/>
    <row r="1373" s="8" customFormat="1" x14ac:dyDescent="0.2"/>
    <row r="1374" s="8" customFormat="1" x14ac:dyDescent="0.2"/>
    <row r="1375" s="8" customFormat="1" x14ac:dyDescent="0.2"/>
    <row r="1376" s="8" customFormat="1" x14ac:dyDescent="0.2"/>
    <row r="1377" s="8" customFormat="1" x14ac:dyDescent="0.2"/>
    <row r="1378" s="8" customFormat="1" x14ac:dyDescent="0.2"/>
    <row r="1379" s="8" customFormat="1" x14ac:dyDescent="0.2"/>
    <row r="1380" s="8" customFormat="1" x14ac:dyDescent="0.2"/>
    <row r="1381" s="8" customFormat="1" x14ac:dyDescent="0.2"/>
    <row r="1382" s="8" customFormat="1" x14ac:dyDescent="0.2"/>
    <row r="1383" s="8" customFormat="1" x14ac:dyDescent="0.2"/>
    <row r="1384" s="8" customFormat="1" x14ac:dyDescent="0.2"/>
    <row r="1385" s="8" customFormat="1" x14ac:dyDescent="0.2"/>
    <row r="1386" s="8" customFormat="1" x14ac:dyDescent="0.2"/>
    <row r="1387" s="8" customFormat="1" x14ac:dyDescent="0.2"/>
    <row r="1388" s="8" customFormat="1" x14ac:dyDescent="0.2"/>
    <row r="1389" s="8" customFormat="1" x14ac:dyDescent="0.2"/>
    <row r="1390" s="8" customFormat="1" x14ac:dyDescent="0.2"/>
    <row r="1391" s="8" customFormat="1" x14ac:dyDescent="0.2"/>
    <row r="1392" s="8" customFormat="1" x14ac:dyDescent="0.2"/>
    <row r="1393" s="8" customFormat="1" x14ac:dyDescent="0.2"/>
    <row r="1394" s="8" customFormat="1" x14ac:dyDescent="0.2"/>
    <row r="1395" s="8" customFormat="1" x14ac:dyDescent="0.2"/>
    <row r="1396" s="8" customFormat="1" x14ac:dyDescent="0.2"/>
    <row r="1397" s="8" customFormat="1" x14ac:dyDescent="0.2"/>
    <row r="1398" s="8" customFormat="1" x14ac:dyDescent="0.2"/>
    <row r="1399" s="8" customFormat="1" x14ac:dyDescent="0.2"/>
    <row r="1400" s="8" customFormat="1" x14ac:dyDescent="0.2"/>
    <row r="1401" s="8" customFormat="1" x14ac:dyDescent="0.2"/>
    <row r="1402" s="8" customFormat="1" x14ac:dyDescent="0.2"/>
    <row r="1403" s="8" customFormat="1" x14ac:dyDescent="0.2"/>
    <row r="1404" s="8" customFormat="1" x14ac:dyDescent="0.2"/>
    <row r="1405" s="8" customFormat="1" x14ac:dyDescent="0.2"/>
    <row r="1406" s="8" customFormat="1" x14ac:dyDescent="0.2"/>
    <row r="1407" s="8" customFormat="1" x14ac:dyDescent="0.2"/>
    <row r="1408" s="8" customFormat="1" x14ac:dyDescent="0.2"/>
    <row r="1409" s="8" customFormat="1" x14ac:dyDescent="0.2"/>
    <row r="1410" s="8" customFormat="1" x14ac:dyDescent="0.2"/>
    <row r="1411" s="8" customFormat="1" x14ac:dyDescent="0.2"/>
    <row r="1412" s="8" customFormat="1" x14ac:dyDescent="0.2"/>
    <row r="1413" s="8" customFormat="1" x14ac:dyDescent="0.2"/>
    <row r="1414" s="8" customFormat="1" x14ac:dyDescent="0.2"/>
    <row r="1415" s="8" customFormat="1" x14ac:dyDescent="0.2"/>
    <row r="1416" s="8" customFormat="1" x14ac:dyDescent="0.2"/>
    <row r="1417" s="8" customFormat="1" x14ac:dyDescent="0.2"/>
    <row r="1418" s="8" customFormat="1" x14ac:dyDescent="0.2"/>
    <row r="1419" s="8" customFormat="1" x14ac:dyDescent="0.2"/>
    <row r="1420" s="8" customFormat="1" x14ac:dyDescent="0.2"/>
    <row r="1421" s="8" customFormat="1" x14ac:dyDescent="0.2"/>
    <row r="1422" s="8" customFormat="1" x14ac:dyDescent="0.2"/>
    <row r="1423" s="8" customFormat="1" x14ac:dyDescent="0.2"/>
    <row r="1424" s="8" customFormat="1" x14ac:dyDescent="0.2"/>
    <row r="1425" s="8" customFormat="1" x14ac:dyDescent="0.2"/>
    <row r="1426" s="8" customFormat="1" x14ac:dyDescent="0.2"/>
    <row r="1427" s="8" customFormat="1" x14ac:dyDescent="0.2"/>
    <row r="1428" s="8" customFormat="1" x14ac:dyDescent="0.2"/>
    <row r="1429" s="8" customFormat="1" x14ac:dyDescent="0.2"/>
    <row r="1430" s="8" customFormat="1" x14ac:dyDescent="0.2"/>
    <row r="1431" s="8" customFormat="1" x14ac:dyDescent="0.2"/>
    <row r="1432" s="8" customFormat="1" x14ac:dyDescent="0.2"/>
    <row r="1433" s="8" customFormat="1" x14ac:dyDescent="0.2"/>
    <row r="1434" s="8" customFormat="1" x14ac:dyDescent="0.2"/>
    <row r="1435" s="8" customFormat="1" x14ac:dyDescent="0.2"/>
    <row r="1436" s="8" customFormat="1" x14ac:dyDescent="0.2"/>
    <row r="1437" s="8" customFormat="1" x14ac:dyDescent="0.2"/>
    <row r="1438" s="8" customFormat="1" x14ac:dyDescent="0.2"/>
    <row r="1439" s="8" customFormat="1" x14ac:dyDescent="0.2"/>
    <row r="1440" s="8" customFormat="1" x14ac:dyDescent="0.2"/>
    <row r="1441" s="8" customFormat="1" x14ac:dyDescent="0.2"/>
    <row r="1442" s="8" customFormat="1" x14ac:dyDescent="0.2"/>
    <row r="1443" s="8" customFormat="1" x14ac:dyDescent="0.2"/>
    <row r="1444" s="8" customFormat="1" x14ac:dyDescent="0.2"/>
    <row r="1445" s="8" customFormat="1" x14ac:dyDescent="0.2"/>
    <row r="1446" s="8" customFormat="1" x14ac:dyDescent="0.2"/>
    <row r="1447" s="8" customFormat="1" x14ac:dyDescent="0.2"/>
    <row r="1448" s="8" customFormat="1" x14ac:dyDescent="0.2"/>
    <row r="1449" s="8" customFormat="1" x14ac:dyDescent="0.2"/>
    <row r="1450" s="8" customFormat="1" x14ac:dyDescent="0.2"/>
    <row r="1451" s="8" customFormat="1" x14ac:dyDescent="0.2"/>
    <row r="1452" s="8" customFormat="1" x14ac:dyDescent="0.2"/>
    <row r="1453" s="8" customFormat="1" x14ac:dyDescent="0.2"/>
    <row r="1454" s="8" customFormat="1" x14ac:dyDescent="0.2"/>
    <row r="1455" s="8" customFormat="1" x14ac:dyDescent="0.2"/>
    <row r="1456" s="8" customFormat="1" x14ac:dyDescent="0.2"/>
    <row r="1457" s="8" customFormat="1" x14ac:dyDescent="0.2"/>
    <row r="1458" s="8" customFormat="1" x14ac:dyDescent="0.2"/>
    <row r="1459" s="8" customFormat="1" x14ac:dyDescent="0.2"/>
    <row r="1460" s="8" customFormat="1" x14ac:dyDescent="0.2"/>
    <row r="1461" s="8" customFormat="1" x14ac:dyDescent="0.2"/>
    <row r="1462" s="8" customFormat="1" x14ac:dyDescent="0.2"/>
    <row r="1463" s="8" customFormat="1" x14ac:dyDescent="0.2"/>
    <row r="1464" s="8" customFormat="1" x14ac:dyDescent="0.2"/>
    <row r="1465" s="8" customFormat="1" x14ac:dyDescent="0.2"/>
    <row r="1466" s="8" customFormat="1" x14ac:dyDescent="0.2"/>
    <row r="1467" s="8" customFormat="1" x14ac:dyDescent="0.2"/>
    <row r="1468" s="8" customFormat="1" x14ac:dyDescent="0.2"/>
    <row r="1469" s="8" customFormat="1" x14ac:dyDescent="0.2"/>
    <row r="1470" s="8" customFormat="1" x14ac:dyDescent="0.2"/>
    <row r="1471" s="8" customFormat="1" x14ac:dyDescent="0.2"/>
    <row r="1472" s="8" customFormat="1" x14ac:dyDescent="0.2"/>
    <row r="1473" s="8" customFormat="1" x14ac:dyDescent="0.2"/>
    <row r="1474" s="8" customFormat="1" x14ac:dyDescent="0.2"/>
    <row r="1475" s="8" customFormat="1" x14ac:dyDescent="0.2"/>
    <row r="1476" s="8" customFormat="1" x14ac:dyDescent="0.2"/>
    <row r="1477" s="8" customFormat="1" x14ac:dyDescent="0.2"/>
    <row r="1478" s="8" customFormat="1" x14ac:dyDescent="0.2"/>
    <row r="1479" s="8" customFormat="1" x14ac:dyDescent="0.2"/>
    <row r="1480" s="8" customFormat="1" x14ac:dyDescent="0.2"/>
    <row r="1481" s="8" customFormat="1" x14ac:dyDescent="0.2"/>
    <row r="1482" s="8" customFormat="1" x14ac:dyDescent="0.2"/>
    <row r="1483" s="8" customFormat="1" x14ac:dyDescent="0.2"/>
    <row r="1484" s="8" customFormat="1" x14ac:dyDescent="0.2"/>
    <row r="1485" s="8" customFormat="1" x14ac:dyDescent="0.2"/>
    <row r="1486" s="8" customFormat="1" x14ac:dyDescent="0.2"/>
    <row r="1487" s="8" customFormat="1" x14ac:dyDescent="0.2"/>
    <row r="1488" s="8" customFormat="1" x14ac:dyDescent="0.2"/>
    <row r="1489" s="8" customFormat="1" x14ac:dyDescent="0.2"/>
    <row r="1490" s="8" customFormat="1" x14ac:dyDescent="0.2"/>
    <row r="1491" s="8" customFormat="1" x14ac:dyDescent="0.2"/>
    <row r="1492" s="8" customFormat="1" x14ac:dyDescent="0.2"/>
    <row r="1493" s="8" customFormat="1" x14ac:dyDescent="0.2"/>
    <row r="1494" s="8" customFormat="1" x14ac:dyDescent="0.2"/>
    <row r="1495" s="8" customFormat="1" x14ac:dyDescent="0.2"/>
    <row r="1496" s="8" customFormat="1" x14ac:dyDescent="0.2"/>
    <row r="1497" s="8" customFormat="1" x14ac:dyDescent="0.2"/>
    <row r="1498" s="8" customFormat="1" x14ac:dyDescent="0.2"/>
    <row r="1499" s="8" customFormat="1" x14ac:dyDescent="0.2"/>
    <row r="1500" s="8" customFormat="1" x14ac:dyDescent="0.2"/>
    <row r="1501" s="8" customFormat="1" x14ac:dyDescent="0.2"/>
    <row r="1502" s="8" customFormat="1" x14ac:dyDescent="0.2"/>
    <row r="1503" s="8" customFormat="1" x14ac:dyDescent="0.2"/>
    <row r="1504" s="8" customFormat="1" x14ac:dyDescent="0.2"/>
    <row r="1505" s="8" customFormat="1" x14ac:dyDescent="0.2"/>
    <row r="1506" s="8" customFormat="1" x14ac:dyDescent="0.2"/>
    <row r="1507" s="8" customFormat="1" x14ac:dyDescent="0.2"/>
    <row r="1508" s="8" customFormat="1" x14ac:dyDescent="0.2"/>
    <row r="1509" s="8" customFormat="1" x14ac:dyDescent="0.2"/>
    <row r="1510" s="8" customFormat="1" x14ac:dyDescent="0.2"/>
    <row r="1511" s="8" customFormat="1" x14ac:dyDescent="0.2"/>
    <row r="1512" s="8" customFormat="1" x14ac:dyDescent="0.2"/>
    <row r="1513" s="8" customFormat="1" x14ac:dyDescent="0.2"/>
    <row r="1514" s="8" customFormat="1" x14ac:dyDescent="0.2"/>
    <row r="1515" s="8" customFormat="1" x14ac:dyDescent="0.2"/>
    <row r="1516" s="8" customFormat="1" x14ac:dyDescent="0.2"/>
    <row r="1517" s="8" customFormat="1" x14ac:dyDescent="0.2"/>
    <row r="1518" s="8" customFormat="1" x14ac:dyDescent="0.2"/>
    <row r="1519" s="8" customFormat="1" x14ac:dyDescent="0.2"/>
    <row r="1520" s="8" customFormat="1" x14ac:dyDescent="0.2"/>
    <row r="1521" s="8" customFormat="1" x14ac:dyDescent="0.2"/>
    <row r="1522" s="8" customFormat="1" x14ac:dyDescent="0.2"/>
    <row r="1523" s="8" customFormat="1" x14ac:dyDescent="0.2"/>
    <row r="1524" s="8" customFormat="1" x14ac:dyDescent="0.2"/>
    <row r="1525" s="8" customFormat="1" x14ac:dyDescent="0.2"/>
    <row r="1526" s="8" customFormat="1" x14ac:dyDescent="0.2"/>
    <row r="1527" s="8" customFormat="1" x14ac:dyDescent="0.2"/>
    <row r="1528" s="8" customFormat="1" x14ac:dyDescent="0.2"/>
    <row r="1529" s="8" customFormat="1" x14ac:dyDescent="0.2"/>
    <row r="1530" s="8" customFormat="1" x14ac:dyDescent="0.2"/>
    <row r="1531" s="8" customFormat="1" x14ac:dyDescent="0.2"/>
    <row r="1532" s="8" customFormat="1" x14ac:dyDescent="0.2"/>
    <row r="1533" s="8" customFormat="1" x14ac:dyDescent="0.2"/>
    <row r="1534" s="8" customFormat="1" x14ac:dyDescent="0.2"/>
    <row r="1535" s="8" customFormat="1" x14ac:dyDescent="0.2"/>
    <row r="1536" s="8" customFormat="1" x14ac:dyDescent="0.2"/>
    <row r="1537" s="8" customFormat="1" x14ac:dyDescent="0.2"/>
    <row r="1538" s="8" customFormat="1" x14ac:dyDescent="0.2"/>
    <row r="1539" s="8" customFormat="1" x14ac:dyDescent="0.2"/>
    <row r="1540" s="8" customFormat="1" x14ac:dyDescent="0.2"/>
    <row r="1541" s="8" customFormat="1" x14ac:dyDescent="0.2"/>
    <row r="1542" s="8" customFormat="1" x14ac:dyDescent="0.2"/>
    <row r="1543" s="8" customFormat="1" x14ac:dyDescent="0.2"/>
    <row r="1544" s="8" customFormat="1" x14ac:dyDescent="0.2"/>
    <row r="1545" s="8" customFormat="1" x14ac:dyDescent="0.2"/>
    <row r="1546" s="8" customFormat="1" x14ac:dyDescent="0.2"/>
    <row r="1547" s="8" customFormat="1" x14ac:dyDescent="0.2"/>
    <row r="1548" s="8" customFormat="1" x14ac:dyDescent="0.2"/>
    <row r="1549" s="8" customFormat="1" x14ac:dyDescent="0.2"/>
    <row r="1550" s="8" customFormat="1" x14ac:dyDescent="0.2"/>
    <row r="1551" s="8" customFormat="1" x14ac:dyDescent="0.2"/>
    <row r="1552" s="8" customFormat="1" x14ac:dyDescent="0.2"/>
    <row r="1553" s="8" customFormat="1" x14ac:dyDescent="0.2"/>
    <row r="1554" s="8" customFormat="1" x14ac:dyDescent="0.2"/>
    <row r="1555" s="8" customFormat="1" x14ac:dyDescent="0.2"/>
    <row r="1556" s="8" customFormat="1" x14ac:dyDescent="0.2"/>
    <row r="1557" s="8" customFormat="1" x14ac:dyDescent="0.2"/>
    <row r="1558" s="8" customFormat="1" x14ac:dyDescent="0.2"/>
    <row r="1559" s="8" customFormat="1" x14ac:dyDescent="0.2"/>
    <row r="1560" s="8" customFormat="1" x14ac:dyDescent="0.2"/>
    <row r="1561" s="8" customFormat="1" x14ac:dyDescent="0.2"/>
    <row r="1562" s="8" customFormat="1" x14ac:dyDescent="0.2"/>
    <row r="1563" s="8" customFormat="1" x14ac:dyDescent="0.2"/>
    <row r="1564" s="8" customFormat="1" x14ac:dyDescent="0.2"/>
    <row r="1565" s="8" customFormat="1" x14ac:dyDescent="0.2"/>
    <row r="1566" s="8" customFormat="1" x14ac:dyDescent="0.2"/>
    <row r="1567" s="8" customFormat="1" x14ac:dyDescent="0.2"/>
    <row r="1568" s="8" customFormat="1" x14ac:dyDescent="0.2"/>
    <row r="1569" s="8" customFormat="1" x14ac:dyDescent="0.2"/>
    <row r="1570" s="8" customFormat="1" x14ac:dyDescent="0.2"/>
    <row r="1571" s="8" customFormat="1" x14ac:dyDescent="0.2"/>
    <row r="1572" s="8" customFormat="1" x14ac:dyDescent="0.2"/>
    <row r="1573" s="8" customFormat="1" x14ac:dyDescent="0.2"/>
    <row r="1574" s="8" customFormat="1" x14ac:dyDescent="0.2"/>
    <row r="1575" s="8" customFormat="1" x14ac:dyDescent="0.2"/>
    <row r="1576" s="8" customFormat="1" x14ac:dyDescent="0.2"/>
    <row r="1577" s="8" customFormat="1" x14ac:dyDescent="0.2"/>
    <row r="1578" s="8" customFormat="1" x14ac:dyDescent="0.2"/>
    <row r="1579" s="8" customFormat="1" x14ac:dyDescent="0.2"/>
    <row r="1580" s="8" customFormat="1" x14ac:dyDescent="0.2"/>
    <row r="1581" s="8" customFormat="1" x14ac:dyDescent="0.2"/>
    <row r="1582" s="8" customFormat="1" x14ac:dyDescent="0.2"/>
    <row r="1583" s="8" customFormat="1" x14ac:dyDescent="0.2"/>
    <row r="1584" s="8" customFormat="1" x14ac:dyDescent="0.2"/>
    <row r="1585" s="8" customFormat="1" x14ac:dyDescent="0.2"/>
    <row r="1586" s="8" customFormat="1" x14ac:dyDescent="0.2"/>
    <row r="1587" s="8" customFormat="1" x14ac:dyDescent="0.2"/>
    <row r="1588" s="8" customFormat="1" x14ac:dyDescent="0.2"/>
    <row r="1589" s="8" customFormat="1" x14ac:dyDescent="0.2"/>
    <row r="1590" s="8" customFormat="1" x14ac:dyDescent="0.2"/>
    <row r="1591" s="8" customFormat="1" x14ac:dyDescent="0.2"/>
    <row r="1592" s="8" customFormat="1" x14ac:dyDescent="0.2"/>
    <row r="1593" s="8" customFormat="1" x14ac:dyDescent="0.2"/>
    <row r="1594" s="8" customFormat="1" x14ac:dyDescent="0.2"/>
    <row r="1595" s="8" customFormat="1" x14ac:dyDescent="0.2"/>
    <row r="1596" s="8" customFormat="1" x14ac:dyDescent="0.2"/>
    <row r="1597" s="8" customFormat="1" x14ac:dyDescent="0.2"/>
    <row r="1598" s="8" customFormat="1" x14ac:dyDescent="0.2"/>
    <row r="1599" s="8" customFormat="1" x14ac:dyDescent="0.2"/>
    <row r="1600" s="8" customFormat="1" x14ac:dyDescent="0.2"/>
    <row r="1601" s="8" customFormat="1" x14ac:dyDescent="0.2"/>
    <row r="1602" s="8" customFormat="1" x14ac:dyDescent="0.2"/>
    <row r="1603" s="8" customFormat="1" x14ac:dyDescent="0.2"/>
    <row r="1604" s="8" customFormat="1" x14ac:dyDescent="0.2"/>
    <row r="1605" s="8" customFormat="1" x14ac:dyDescent="0.2"/>
    <row r="1606" s="8" customFormat="1" x14ac:dyDescent="0.2"/>
    <row r="1607" s="8" customFormat="1" x14ac:dyDescent="0.2"/>
    <row r="1608" s="8" customFormat="1" x14ac:dyDescent="0.2"/>
    <row r="1609" s="8" customFormat="1" x14ac:dyDescent="0.2"/>
    <row r="1610" s="8" customFormat="1" x14ac:dyDescent="0.2"/>
    <row r="1611" s="8" customFormat="1" x14ac:dyDescent="0.2"/>
    <row r="1612" s="8" customFormat="1" x14ac:dyDescent="0.2"/>
    <row r="1613" s="8" customFormat="1" x14ac:dyDescent="0.2"/>
    <row r="1614" s="8" customFormat="1" x14ac:dyDescent="0.2"/>
    <row r="1615" s="8" customFormat="1" x14ac:dyDescent="0.2"/>
    <row r="1616" s="8" customFormat="1" x14ac:dyDescent="0.2"/>
    <row r="1617" s="8" customFormat="1" x14ac:dyDescent="0.2"/>
    <row r="1618" s="8" customFormat="1" x14ac:dyDescent="0.2"/>
    <row r="1619" s="8" customFormat="1" x14ac:dyDescent="0.2"/>
    <row r="1620" s="8" customFormat="1" x14ac:dyDescent="0.2"/>
    <row r="1621" s="8" customFormat="1" x14ac:dyDescent="0.2"/>
    <row r="1622" s="8" customFormat="1" x14ac:dyDescent="0.2"/>
    <row r="1623" s="8" customFormat="1" x14ac:dyDescent="0.2"/>
    <row r="1624" s="8" customFormat="1" x14ac:dyDescent="0.2"/>
    <row r="1625" s="8" customFormat="1" x14ac:dyDescent="0.2"/>
    <row r="1626" s="8" customFormat="1" x14ac:dyDescent="0.2"/>
    <row r="1627" s="8" customFormat="1" x14ac:dyDescent="0.2"/>
    <row r="1628" s="8" customFormat="1" x14ac:dyDescent="0.2"/>
    <row r="1629" s="8" customFormat="1" x14ac:dyDescent="0.2"/>
    <row r="1630" s="8" customFormat="1" x14ac:dyDescent="0.2"/>
    <row r="1631" s="8" customFormat="1" x14ac:dyDescent="0.2"/>
    <row r="1632" s="8" customFormat="1" x14ac:dyDescent="0.2"/>
    <row r="1633" s="8" customFormat="1" x14ac:dyDescent="0.2"/>
    <row r="1634" s="8" customFormat="1" x14ac:dyDescent="0.2"/>
    <row r="1635" s="8" customFormat="1" x14ac:dyDescent="0.2"/>
    <row r="1636" s="8" customFormat="1" x14ac:dyDescent="0.2"/>
    <row r="1637" s="8" customFormat="1" x14ac:dyDescent="0.2"/>
    <row r="1638" s="8" customFormat="1" x14ac:dyDescent="0.2"/>
    <row r="1639" s="8" customFormat="1" x14ac:dyDescent="0.2"/>
    <row r="1640" s="8" customFormat="1" x14ac:dyDescent="0.2"/>
    <row r="1641" s="8" customFormat="1" x14ac:dyDescent="0.2"/>
    <row r="1642" s="8" customFormat="1" x14ac:dyDescent="0.2"/>
    <row r="1643" s="8" customFormat="1" x14ac:dyDescent="0.2"/>
    <row r="1644" s="8" customFormat="1" x14ac:dyDescent="0.2"/>
    <row r="1645" s="8" customFormat="1" x14ac:dyDescent="0.2"/>
    <row r="1646" s="8" customFormat="1" x14ac:dyDescent="0.2"/>
    <row r="1647" s="8" customFormat="1" x14ac:dyDescent="0.2"/>
    <row r="1648" s="8" customFormat="1" x14ac:dyDescent="0.2"/>
    <row r="1649" s="8" customFormat="1" x14ac:dyDescent="0.2"/>
    <row r="1650" s="8" customFormat="1" x14ac:dyDescent="0.2"/>
    <row r="1651" s="8" customFormat="1" x14ac:dyDescent="0.2"/>
    <row r="1652" s="8" customFormat="1" x14ac:dyDescent="0.2"/>
    <row r="1653" s="8" customFormat="1" x14ac:dyDescent="0.2"/>
    <row r="1654" s="8" customFormat="1" x14ac:dyDescent="0.2"/>
    <row r="1655" s="8" customFormat="1" x14ac:dyDescent="0.2"/>
    <row r="1656" s="8" customFormat="1" x14ac:dyDescent="0.2"/>
    <row r="1657" s="8" customFormat="1" x14ac:dyDescent="0.2"/>
    <row r="1658" s="8" customFormat="1" x14ac:dyDescent="0.2"/>
    <row r="1659" s="8" customFormat="1" x14ac:dyDescent="0.2"/>
    <row r="1660" s="8" customFormat="1" x14ac:dyDescent="0.2"/>
    <row r="1661" s="8" customFormat="1" x14ac:dyDescent="0.2"/>
    <row r="1662" s="8" customFormat="1" x14ac:dyDescent="0.2"/>
    <row r="1663" s="8" customFormat="1" x14ac:dyDescent="0.2"/>
    <row r="1664" s="8" customFormat="1" x14ac:dyDescent="0.2"/>
    <row r="1665" s="8" customFormat="1" x14ac:dyDescent="0.2"/>
    <row r="1666" s="8" customFormat="1" x14ac:dyDescent="0.2"/>
    <row r="1667" s="8" customFormat="1" x14ac:dyDescent="0.2"/>
    <row r="1668" s="8" customFormat="1" x14ac:dyDescent="0.2"/>
    <row r="1669" s="8" customFormat="1" x14ac:dyDescent="0.2"/>
    <row r="1670" s="8" customFormat="1" x14ac:dyDescent="0.2"/>
    <row r="1671" s="8" customFormat="1" x14ac:dyDescent="0.2"/>
    <row r="1672" s="8" customFormat="1" x14ac:dyDescent="0.2"/>
    <row r="1673" s="8" customFormat="1" x14ac:dyDescent="0.2"/>
    <row r="1674" s="8" customFormat="1" x14ac:dyDescent="0.2"/>
    <row r="1675" s="8" customFormat="1" x14ac:dyDescent="0.2"/>
    <row r="1676" s="8" customFormat="1" x14ac:dyDescent="0.2"/>
    <row r="1677" s="8" customFormat="1" x14ac:dyDescent="0.2"/>
    <row r="1678" s="8" customFormat="1" x14ac:dyDescent="0.2"/>
    <row r="1679" s="8" customFormat="1" x14ac:dyDescent="0.2"/>
    <row r="1680" s="8" customFormat="1" x14ac:dyDescent="0.2"/>
    <row r="1681" s="8" customFormat="1" x14ac:dyDescent="0.2"/>
    <row r="1682" s="8" customFormat="1" x14ac:dyDescent="0.2"/>
    <row r="1683" s="8" customFormat="1" x14ac:dyDescent="0.2"/>
    <row r="1684" s="8" customFormat="1" x14ac:dyDescent="0.2"/>
    <row r="1685" s="8" customFormat="1" x14ac:dyDescent="0.2"/>
    <row r="1686" s="8" customFormat="1" x14ac:dyDescent="0.2"/>
    <row r="1687" s="8" customFormat="1" x14ac:dyDescent="0.2"/>
    <row r="1688" s="8" customFormat="1" x14ac:dyDescent="0.2"/>
    <row r="1689" s="8" customFormat="1" x14ac:dyDescent="0.2"/>
    <row r="1690" s="8" customFormat="1" x14ac:dyDescent="0.2"/>
    <row r="1691" s="8" customFormat="1" x14ac:dyDescent="0.2"/>
    <row r="1692" s="8" customFormat="1" x14ac:dyDescent="0.2"/>
    <row r="1693" s="8" customFormat="1" x14ac:dyDescent="0.2"/>
    <row r="1694" s="8" customFormat="1" x14ac:dyDescent="0.2"/>
    <row r="1695" s="8" customFormat="1" x14ac:dyDescent="0.2"/>
    <row r="1696" s="8" customFormat="1" x14ac:dyDescent="0.2"/>
    <row r="1697" s="8" customFormat="1" x14ac:dyDescent="0.2"/>
    <row r="1698" s="8" customFormat="1" x14ac:dyDescent="0.2"/>
    <row r="1699" s="8" customFormat="1" x14ac:dyDescent="0.2"/>
    <row r="1700" s="8" customFormat="1" x14ac:dyDescent="0.2"/>
    <row r="1701" s="8" customFormat="1" x14ac:dyDescent="0.2"/>
    <row r="1702" s="8" customFormat="1" x14ac:dyDescent="0.2"/>
    <row r="1703" s="8" customFormat="1" x14ac:dyDescent="0.2"/>
    <row r="1704" s="8" customFormat="1" x14ac:dyDescent="0.2"/>
    <row r="1705" s="8" customFormat="1" x14ac:dyDescent="0.2"/>
    <row r="1706" s="8" customFormat="1" x14ac:dyDescent="0.2"/>
    <row r="1707" s="8" customFormat="1" x14ac:dyDescent="0.2"/>
    <row r="1708" s="8" customFormat="1" x14ac:dyDescent="0.2"/>
    <row r="1709" s="8" customFormat="1" x14ac:dyDescent="0.2"/>
    <row r="1710" s="8" customFormat="1" x14ac:dyDescent="0.2"/>
    <row r="1711" s="8" customFormat="1" x14ac:dyDescent="0.2"/>
    <row r="1712" s="8" customFormat="1" x14ac:dyDescent="0.2"/>
    <row r="1713" s="8" customFormat="1" x14ac:dyDescent="0.2"/>
    <row r="1714" s="8" customFormat="1" x14ac:dyDescent="0.2"/>
    <row r="1715" s="8" customFormat="1" x14ac:dyDescent="0.2"/>
    <row r="1716" s="8" customFormat="1" x14ac:dyDescent="0.2"/>
    <row r="1717" s="8" customFormat="1" x14ac:dyDescent="0.2"/>
    <row r="1718" s="8" customFormat="1" x14ac:dyDescent="0.2"/>
    <row r="1719" s="8" customFormat="1" x14ac:dyDescent="0.2"/>
    <row r="1720" s="8" customFormat="1" x14ac:dyDescent="0.2"/>
    <row r="1721" s="8" customFormat="1" x14ac:dyDescent="0.2"/>
    <row r="1722" s="8" customFormat="1" x14ac:dyDescent="0.2"/>
    <row r="1723" s="8" customFormat="1" x14ac:dyDescent="0.2"/>
    <row r="1724" s="8" customFormat="1" x14ac:dyDescent="0.2"/>
    <row r="1725" s="8" customFormat="1" x14ac:dyDescent="0.2"/>
    <row r="1726" s="8" customFormat="1" x14ac:dyDescent="0.2"/>
    <row r="1727" s="8" customFormat="1" x14ac:dyDescent="0.2"/>
    <row r="1728" s="8" customFormat="1" x14ac:dyDescent="0.2"/>
    <row r="1729" s="8" customFormat="1" x14ac:dyDescent="0.2"/>
    <row r="1730" s="8" customFormat="1" x14ac:dyDescent="0.2"/>
    <row r="1731" s="8" customFormat="1" x14ac:dyDescent="0.2"/>
    <row r="1732" s="8" customFormat="1" x14ac:dyDescent="0.2"/>
    <row r="1733" s="8" customFormat="1" x14ac:dyDescent="0.2"/>
    <row r="1734" s="8" customFormat="1" x14ac:dyDescent="0.2"/>
    <row r="1735" s="8" customFormat="1" x14ac:dyDescent="0.2"/>
    <row r="1736" s="8" customFormat="1" x14ac:dyDescent="0.2"/>
    <row r="1737" s="8" customFormat="1" x14ac:dyDescent="0.2"/>
    <row r="1738" s="8" customFormat="1" x14ac:dyDescent="0.2"/>
    <row r="1739" s="8" customFormat="1" x14ac:dyDescent="0.2"/>
    <row r="1740" s="8" customFormat="1" x14ac:dyDescent="0.2"/>
    <row r="1741" s="8" customFormat="1" x14ac:dyDescent="0.2"/>
    <row r="1742" s="8" customFormat="1" x14ac:dyDescent="0.2"/>
    <row r="1743" s="8" customFormat="1" x14ac:dyDescent="0.2"/>
    <row r="1744" s="8" customFormat="1" x14ac:dyDescent="0.2"/>
    <row r="1745" s="8" customFormat="1" x14ac:dyDescent="0.2"/>
    <row r="1746" s="8" customFormat="1" x14ac:dyDescent="0.2"/>
    <row r="1747" s="8" customFormat="1" x14ac:dyDescent="0.2"/>
    <row r="1748" s="8" customFormat="1" x14ac:dyDescent="0.2"/>
    <row r="1749" s="8" customFormat="1" x14ac:dyDescent="0.2"/>
    <row r="1750" s="8" customFormat="1" x14ac:dyDescent="0.2"/>
    <row r="1751" s="8" customFormat="1" x14ac:dyDescent="0.2"/>
    <row r="1752" s="8" customFormat="1" x14ac:dyDescent="0.2"/>
    <row r="1753" s="8" customFormat="1" x14ac:dyDescent="0.2"/>
    <row r="1754" s="8" customFormat="1" x14ac:dyDescent="0.2"/>
    <row r="1755" s="8" customFormat="1" x14ac:dyDescent="0.2"/>
    <row r="1756" s="8" customFormat="1" x14ac:dyDescent="0.2"/>
    <row r="1757" s="8" customFormat="1" x14ac:dyDescent="0.2"/>
    <row r="1758" s="8" customFormat="1" x14ac:dyDescent="0.2"/>
    <row r="1759" s="8" customFormat="1" x14ac:dyDescent="0.2"/>
    <row r="1760" s="8" customFormat="1" x14ac:dyDescent="0.2"/>
    <row r="1761" s="8" customFormat="1" x14ac:dyDescent="0.2"/>
    <row r="1762" s="8" customFormat="1" x14ac:dyDescent="0.2"/>
    <row r="1763" s="8" customFormat="1" x14ac:dyDescent="0.2"/>
    <row r="1764" s="8" customFormat="1" x14ac:dyDescent="0.2"/>
    <row r="1765" s="8" customFormat="1" x14ac:dyDescent="0.2"/>
    <row r="1766" s="8" customFormat="1" x14ac:dyDescent="0.2"/>
    <row r="1767" s="8" customFormat="1" x14ac:dyDescent="0.2"/>
    <row r="1768" s="8" customFormat="1" x14ac:dyDescent="0.2"/>
    <row r="1769" s="8" customFormat="1" x14ac:dyDescent="0.2"/>
    <row r="1770" s="8" customFormat="1" x14ac:dyDescent="0.2"/>
    <row r="1771" s="8" customFormat="1" x14ac:dyDescent="0.2"/>
    <row r="1772" s="8" customFormat="1" x14ac:dyDescent="0.2"/>
    <row r="1773" s="8" customFormat="1" x14ac:dyDescent="0.2"/>
    <row r="1774" s="8" customFormat="1" x14ac:dyDescent="0.2"/>
    <row r="1775" s="8" customFormat="1" x14ac:dyDescent="0.2"/>
    <row r="1776" s="8" customFormat="1" x14ac:dyDescent="0.2"/>
    <row r="1777" s="8" customFormat="1" x14ac:dyDescent="0.2"/>
    <row r="1778" s="8" customFormat="1" x14ac:dyDescent="0.2"/>
    <row r="1779" s="8" customFormat="1" x14ac:dyDescent="0.2"/>
    <row r="1780" s="8" customFormat="1" x14ac:dyDescent="0.2"/>
    <row r="1781" s="8" customFormat="1" x14ac:dyDescent="0.2"/>
    <row r="1782" s="8" customFormat="1" x14ac:dyDescent="0.2"/>
    <row r="1783" s="8" customFormat="1" x14ac:dyDescent="0.2"/>
    <row r="1784" s="8" customFormat="1" x14ac:dyDescent="0.2"/>
    <row r="1785" s="8" customFormat="1" x14ac:dyDescent="0.2"/>
    <row r="1786" s="8" customFormat="1" x14ac:dyDescent="0.2"/>
    <row r="1787" s="8" customFormat="1" x14ac:dyDescent="0.2"/>
    <row r="1788" s="8" customFormat="1" x14ac:dyDescent="0.2"/>
    <row r="1789" s="8" customFormat="1" x14ac:dyDescent="0.2"/>
    <row r="1790" s="8" customFormat="1" x14ac:dyDescent="0.2"/>
    <row r="1791" s="8" customFormat="1" x14ac:dyDescent="0.2"/>
    <row r="1792" s="8" customFormat="1" x14ac:dyDescent="0.2"/>
    <row r="1793" s="8" customFormat="1" x14ac:dyDescent="0.2"/>
    <row r="1794" s="8" customFormat="1" x14ac:dyDescent="0.2"/>
    <row r="1795" s="8" customFormat="1" x14ac:dyDescent="0.2"/>
    <row r="1796" s="8" customFormat="1" x14ac:dyDescent="0.2"/>
    <row r="1797" s="8" customFormat="1" x14ac:dyDescent="0.2"/>
    <row r="1798" s="8" customFormat="1" x14ac:dyDescent="0.2"/>
    <row r="1799" s="8" customFormat="1" x14ac:dyDescent="0.2"/>
    <row r="1800" s="8" customFormat="1" x14ac:dyDescent="0.2"/>
    <row r="1801" s="8" customFormat="1" x14ac:dyDescent="0.2"/>
    <row r="1802" s="8" customFormat="1" x14ac:dyDescent="0.2"/>
    <row r="1803" s="8" customFormat="1" x14ac:dyDescent="0.2"/>
    <row r="1804" s="8" customFormat="1" x14ac:dyDescent="0.2"/>
    <row r="1805" s="8" customFormat="1" x14ac:dyDescent="0.2"/>
    <row r="1806" s="8" customFormat="1" x14ac:dyDescent="0.2"/>
    <row r="1807" s="8" customFormat="1" x14ac:dyDescent="0.2"/>
    <row r="1808" s="8" customFormat="1" x14ac:dyDescent="0.2"/>
    <row r="1809" s="8" customFormat="1" x14ac:dyDescent="0.2"/>
    <row r="1810" s="8" customFormat="1" x14ac:dyDescent="0.2"/>
    <row r="1811" s="8" customFormat="1" x14ac:dyDescent="0.2"/>
    <row r="1812" s="8" customFormat="1" x14ac:dyDescent="0.2"/>
    <row r="1813" s="8" customFormat="1" x14ac:dyDescent="0.2"/>
    <row r="1814" s="8" customFormat="1" x14ac:dyDescent="0.2"/>
    <row r="1815" s="8" customFormat="1" x14ac:dyDescent="0.2"/>
    <row r="1816" s="8" customFormat="1" x14ac:dyDescent="0.2"/>
    <row r="1817" s="8" customFormat="1" x14ac:dyDescent="0.2"/>
    <row r="1818" s="8" customFormat="1" x14ac:dyDescent="0.2"/>
    <row r="1819" s="8" customFormat="1" x14ac:dyDescent="0.2"/>
    <row r="1820" s="8" customFormat="1" x14ac:dyDescent="0.2"/>
    <row r="1821" s="8" customFormat="1" x14ac:dyDescent="0.2"/>
    <row r="1822" s="8" customFormat="1" x14ac:dyDescent="0.2"/>
    <row r="1823" s="8" customFormat="1" x14ac:dyDescent="0.2"/>
    <row r="1824" s="8" customFormat="1" x14ac:dyDescent="0.2"/>
    <row r="1825" s="8" customFormat="1" x14ac:dyDescent="0.2"/>
    <row r="1826" s="8" customFormat="1" x14ac:dyDescent="0.2"/>
    <row r="1827" s="8" customFormat="1" x14ac:dyDescent="0.2"/>
    <row r="1828" s="8" customFormat="1" x14ac:dyDescent="0.2"/>
    <row r="1829" s="8" customFormat="1" x14ac:dyDescent="0.2"/>
    <row r="1830" s="8" customFormat="1" x14ac:dyDescent="0.2"/>
    <row r="1831" s="8" customFormat="1" x14ac:dyDescent="0.2"/>
    <row r="1832" s="8" customFormat="1" x14ac:dyDescent="0.2"/>
    <row r="1833" s="8" customFormat="1" x14ac:dyDescent="0.2"/>
    <row r="1834" s="8" customFormat="1" x14ac:dyDescent="0.2"/>
    <row r="1835" s="8" customFormat="1" x14ac:dyDescent="0.2"/>
    <row r="1836" s="8" customFormat="1" x14ac:dyDescent="0.2"/>
    <row r="1837" s="8" customFormat="1" x14ac:dyDescent="0.2"/>
    <row r="1838" s="8" customFormat="1" x14ac:dyDescent="0.2"/>
    <row r="1839" s="8" customFormat="1" x14ac:dyDescent="0.2"/>
    <row r="1840" s="8" customFormat="1" x14ac:dyDescent="0.2"/>
    <row r="1841" s="8" customFormat="1" x14ac:dyDescent="0.2"/>
    <row r="1842" s="8" customFormat="1" x14ac:dyDescent="0.2"/>
    <row r="1843" s="8" customFormat="1" x14ac:dyDescent="0.2"/>
    <row r="1844" s="8" customFormat="1" x14ac:dyDescent="0.2"/>
    <row r="1845" s="8" customFormat="1" x14ac:dyDescent="0.2"/>
    <row r="1846" s="8" customFormat="1" x14ac:dyDescent="0.2"/>
    <row r="1847" s="8" customFormat="1" x14ac:dyDescent="0.2"/>
    <row r="1848" s="8" customFormat="1" x14ac:dyDescent="0.2"/>
    <row r="1849" s="8" customFormat="1" x14ac:dyDescent="0.2"/>
    <row r="1850" s="8" customFormat="1" x14ac:dyDescent="0.2"/>
    <row r="1851" s="8" customFormat="1" x14ac:dyDescent="0.2"/>
    <row r="1852" s="8" customFormat="1" x14ac:dyDescent="0.2"/>
    <row r="1853" s="8" customFormat="1" x14ac:dyDescent="0.2"/>
    <row r="1854" s="8" customFormat="1" x14ac:dyDescent="0.2"/>
    <row r="1855" s="8" customFormat="1" x14ac:dyDescent="0.2"/>
    <row r="1856" s="8" customFormat="1" x14ac:dyDescent="0.2"/>
    <row r="1857" s="8" customFormat="1" x14ac:dyDescent="0.2"/>
    <row r="1858" s="8" customFormat="1" x14ac:dyDescent="0.2"/>
    <row r="1859" s="8" customFormat="1" x14ac:dyDescent="0.2"/>
    <row r="1860" s="8" customFormat="1" x14ac:dyDescent="0.2"/>
    <row r="1861" s="8" customFormat="1" x14ac:dyDescent="0.2"/>
    <row r="1862" s="8" customFormat="1" x14ac:dyDescent="0.2"/>
    <row r="1863" s="8" customFormat="1" x14ac:dyDescent="0.2"/>
    <row r="1864" s="8" customFormat="1" x14ac:dyDescent="0.2"/>
    <row r="1865" s="8" customFormat="1" x14ac:dyDescent="0.2"/>
    <row r="1866" s="8" customFormat="1" x14ac:dyDescent="0.2"/>
    <row r="1867" s="8" customFormat="1" x14ac:dyDescent="0.2"/>
    <row r="1868" s="8" customFormat="1" x14ac:dyDescent="0.2"/>
    <row r="1869" s="8" customFormat="1" x14ac:dyDescent="0.2"/>
    <row r="1870" s="8" customFormat="1" x14ac:dyDescent="0.2"/>
    <row r="1871" s="8" customFormat="1" x14ac:dyDescent="0.2"/>
    <row r="1872" s="8" customFormat="1" x14ac:dyDescent="0.2"/>
    <row r="1873" s="8" customFormat="1" x14ac:dyDescent="0.2"/>
    <row r="1874" s="8" customFormat="1" x14ac:dyDescent="0.2"/>
    <row r="1875" s="8" customFormat="1" x14ac:dyDescent="0.2"/>
    <row r="1876" s="8" customFormat="1" x14ac:dyDescent="0.2"/>
    <row r="1877" s="8" customFormat="1" x14ac:dyDescent="0.2"/>
    <row r="1878" s="8" customFormat="1" x14ac:dyDescent="0.2"/>
    <row r="1879" s="8" customFormat="1" x14ac:dyDescent="0.2"/>
    <row r="1880" s="8" customFormat="1" x14ac:dyDescent="0.2"/>
    <row r="1881" s="8" customFormat="1" x14ac:dyDescent="0.2"/>
    <row r="1882" s="8" customFormat="1" x14ac:dyDescent="0.2"/>
    <row r="1883" s="8" customFormat="1" x14ac:dyDescent="0.2"/>
    <row r="1884" s="8" customFormat="1" x14ac:dyDescent="0.2"/>
    <row r="1885" s="8" customFormat="1" x14ac:dyDescent="0.2"/>
    <row r="1886" s="8" customFormat="1" x14ac:dyDescent="0.2"/>
    <row r="1887" s="8" customFormat="1" x14ac:dyDescent="0.2"/>
    <row r="1888" s="8" customFormat="1" x14ac:dyDescent="0.2"/>
    <row r="1889" s="8" customFormat="1" x14ac:dyDescent="0.2"/>
    <row r="1890" s="8" customFormat="1" x14ac:dyDescent="0.2"/>
    <row r="1891" s="8" customFormat="1" x14ac:dyDescent="0.2"/>
    <row r="1892" s="8" customFormat="1" x14ac:dyDescent="0.2"/>
    <row r="1893" s="8" customFormat="1" x14ac:dyDescent="0.2"/>
    <row r="1894" s="8" customFormat="1" x14ac:dyDescent="0.2"/>
    <row r="1895" s="8" customFormat="1" x14ac:dyDescent="0.2"/>
    <row r="1896" s="8" customFormat="1" x14ac:dyDescent="0.2"/>
    <row r="1897" s="8" customFormat="1" x14ac:dyDescent="0.2"/>
    <row r="1898" s="8" customFormat="1" x14ac:dyDescent="0.2"/>
    <row r="1899" s="8" customFormat="1" x14ac:dyDescent="0.2"/>
    <row r="1900" s="8" customFormat="1" x14ac:dyDescent="0.2"/>
    <row r="1901" s="8" customFormat="1" x14ac:dyDescent="0.2"/>
    <row r="1902" s="8" customFormat="1" x14ac:dyDescent="0.2"/>
    <row r="1903" s="8" customFormat="1" x14ac:dyDescent="0.2"/>
    <row r="1904" s="8" customFormat="1" x14ac:dyDescent="0.2"/>
    <row r="1905" s="8" customFormat="1" x14ac:dyDescent="0.2"/>
    <row r="1906" s="8" customFormat="1" x14ac:dyDescent="0.2"/>
    <row r="1907" s="8" customFormat="1" x14ac:dyDescent="0.2"/>
    <row r="1908" s="8" customFormat="1" x14ac:dyDescent="0.2"/>
    <row r="1909" s="8" customFormat="1" x14ac:dyDescent="0.2"/>
    <row r="1910" s="8" customFormat="1" x14ac:dyDescent="0.2"/>
    <row r="1911" s="8" customFormat="1" x14ac:dyDescent="0.2"/>
    <row r="1912" s="8" customFormat="1" x14ac:dyDescent="0.2"/>
    <row r="1913" s="8" customFormat="1" x14ac:dyDescent="0.2"/>
    <row r="1914" s="8" customFormat="1" x14ac:dyDescent="0.2"/>
    <row r="1915" s="8" customFormat="1" x14ac:dyDescent="0.2"/>
    <row r="1916" s="8" customFormat="1" x14ac:dyDescent="0.2"/>
    <row r="1917" s="8" customFormat="1" x14ac:dyDescent="0.2"/>
    <row r="1918" s="8" customFormat="1" x14ac:dyDescent="0.2"/>
    <row r="1919" s="8" customFormat="1" x14ac:dyDescent="0.2"/>
    <row r="1920" s="8" customFormat="1" x14ac:dyDescent="0.2"/>
    <row r="1921" s="8" customFormat="1" x14ac:dyDescent="0.2"/>
    <row r="1922" s="8" customFormat="1" x14ac:dyDescent="0.2"/>
    <row r="1923" s="8" customFormat="1" x14ac:dyDescent="0.2"/>
    <row r="1924" s="8" customFormat="1" x14ac:dyDescent="0.2"/>
    <row r="1925" s="8" customFormat="1" x14ac:dyDescent="0.2"/>
    <row r="1926" s="8" customFormat="1" x14ac:dyDescent="0.2"/>
    <row r="1927" s="8" customFormat="1" x14ac:dyDescent="0.2"/>
    <row r="1928" s="8" customFormat="1" x14ac:dyDescent="0.2"/>
    <row r="1929" s="8" customFormat="1" x14ac:dyDescent="0.2"/>
    <row r="1930" s="8" customFormat="1" x14ac:dyDescent="0.2"/>
    <row r="1931" s="8" customFormat="1" x14ac:dyDescent="0.2"/>
    <row r="1932" s="8" customFormat="1" x14ac:dyDescent="0.2"/>
    <row r="1933" s="8" customFormat="1" x14ac:dyDescent="0.2"/>
    <row r="1934" s="8" customFormat="1" x14ac:dyDescent="0.2"/>
    <row r="1935" s="8" customFormat="1" x14ac:dyDescent="0.2"/>
    <row r="1936" s="8" customFormat="1" x14ac:dyDescent="0.2"/>
    <row r="1937" spans="2:2" s="8" customFormat="1" x14ac:dyDescent="0.2"/>
    <row r="1938" spans="2:2" s="8" customFormat="1" x14ac:dyDescent="0.2"/>
    <row r="1939" spans="2:2" s="8" customFormat="1" x14ac:dyDescent="0.2"/>
    <row r="1940" spans="2:2" s="8" customFormat="1" x14ac:dyDescent="0.2"/>
    <row r="1941" spans="2:2" s="8" customFormat="1" x14ac:dyDescent="0.2"/>
    <row r="1942" spans="2:2" s="8" customFormat="1" x14ac:dyDescent="0.2"/>
    <row r="1943" spans="2:2" s="8" customFormat="1" x14ac:dyDescent="0.2"/>
    <row r="1944" spans="2:2" x14ac:dyDescent="0.2">
      <c r="B1944" s="8"/>
    </row>
  </sheetData>
  <sheetProtection sheet="1" objects="1" scenarios="1" selectLockedCells="1"/>
  <mergeCells count="3">
    <mergeCell ref="C6:E6"/>
    <mergeCell ref="O28:O30"/>
    <mergeCell ref="N28:N30"/>
  </mergeCells>
  <phoneticPr fontId="0" type="noConversion"/>
  <dataValidations count="1">
    <dataValidation type="list" allowBlank="1" showInputMessage="1" showErrorMessage="1" sqref="E15" xr:uid="{5A38D501-8DB0-49F6-9314-1DDC567C5F69}">
      <formula1>"Natural Gas, Propane Gas"</formula1>
    </dataValidation>
  </dataValidations>
  <printOptions horizontalCentered="1" verticalCentered="1" gridLines="1"/>
  <pageMargins left="0.75" right="0.75" top="0.75" bottom="0.75" header="0.5" footer="0.5"/>
  <pageSetup scale="94" orientation="landscape" verticalDpi="300" r:id="rId1"/>
  <headerFooter alignWithMargins="0">
    <oddHeader xml:space="preserve">&amp;LL. B. White Greenhouse Heating Calculations
</oddHeader>
    <oddFooter>&amp;L&amp;A&amp;R&amp;D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300-000000000000}">
          <x14:formula1>
            <xm:f>'Form Data'!$E$10:$E$14</xm:f>
          </x14:formula1>
          <xm:sqref>E19</xm:sqref>
        </x14:dataValidation>
        <x14:dataValidation type="list" allowBlank="1" showInputMessage="1" showErrorMessage="1" xr:uid="{AAA82510-6DB9-43B2-BFA1-AB86ED421EF1}">
          <x14:formula1>
            <xm:f>'Form Data'!$G$457:$G$475</xm:f>
          </x14:formula1>
          <xm:sqref>E25:E27</xm:sqref>
        </x14:dataValidation>
        <x14:dataValidation type="list" allowBlank="1" showInputMessage="1" showErrorMessage="1" xr:uid="{C9351616-4D07-4F62-A068-D6D98B661F77}">
          <x14:formula1>
            <xm:f>'Form Data'!$G$456:$G$480</xm:f>
          </x14:formula1>
          <xm:sqref>E24</xm:sqref>
        </x14:dataValidation>
        <x14:dataValidation type="list" allowBlank="1" showInputMessage="1" showErrorMessage="1" xr:uid="{00000000-0002-0000-0300-000001000000}">
          <x14:formula1>
            <xm:f>'Form Data'!B32:B36</xm:f>
          </x14:formula1>
          <xm:sqref>E30</xm:sqref>
        </x14:dataValidation>
        <x14:dataValidation type="list" allowBlank="1" showInputMessage="1" showErrorMessage="1" xr:uid="{00000000-0002-0000-0300-000002000000}">
          <x14:formula1>
            <xm:f>'Form Data'!A454:A473</xm:f>
          </x14:formula1>
          <xm:sqref>E20</xm:sqref>
        </x14:dataValidation>
        <x14:dataValidation type="list" allowBlank="1" showInputMessage="1" showErrorMessage="1" xr:uid="{00000000-0002-0000-0300-000003000000}">
          <x14:formula1>
            <xm:f>'Form Data'!B453:B454</xm:f>
          </x14:formula1>
          <xm:sqref>E21</xm:sqref>
        </x14:dataValidation>
        <x14:dataValidation type="list" allowBlank="1" showInputMessage="1" showErrorMessage="1" xr:uid="{00000000-0002-0000-0300-000008000000}">
          <x14:formula1>
            <xm:f>'Form Data'!B32:B36</xm:f>
          </x14:formula1>
          <xm:sqref>E31</xm:sqref>
        </x14:dataValidation>
        <x14:dataValidation type="list" allowBlank="1" showInputMessage="1" showErrorMessage="1" xr:uid="{00000000-0002-0000-0300-000009000000}">
          <x14:formula1>
            <xm:f>'Form Data'!B32:B36</xm:f>
          </x14:formula1>
          <xm:sqref>E32</xm:sqref>
        </x14:dataValidation>
        <x14:dataValidation type="list" allowBlank="1" showInputMessage="1" showErrorMessage="1" xr:uid="{00000000-0002-0000-0300-00000A000000}">
          <x14:formula1>
            <xm:f>'Form Data'!B32:B36</xm:f>
          </x14:formula1>
          <xm:sqref>E33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FF9900"/>
  </sheetPr>
  <dimension ref="A1:Q2134"/>
  <sheetViews>
    <sheetView zoomScale="120" zoomScaleNormal="120" workbookViewId="0">
      <selection activeCell="E19" sqref="E19"/>
    </sheetView>
  </sheetViews>
  <sheetFormatPr defaultColWidth="8.85546875" defaultRowHeight="12.75" x14ac:dyDescent="0.2"/>
  <cols>
    <col min="1" max="1" width="2.7109375" style="8" customWidth="1"/>
    <col min="2" max="2" width="12.42578125" style="2" customWidth="1"/>
    <col min="3" max="3" width="8.85546875" style="2" customWidth="1"/>
    <col min="4" max="4" width="9" style="2" customWidth="1"/>
    <col min="5" max="5" width="22.85546875" style="2" customWidth="1"/>
    <col min="6" max="6" width="4.7109375" style="2" hidden="1" customWidth="1"/>
    <col min="7" max="7" width="7" style="2" customWidth="1"/>
    <col min="8" max="8" width="7.42578125" style="2" customWidth="1"/>
    <col min="9" max="9" width="8.85546875" style="2"/>
    <col min="10" max="10" width="12" style="2" customWidth="1"/>
    <col min="11" max="11" width="8.85546875" style="2"/>
    <col min="12" max="12" width="10.5703125" style="2" customWidth="1"/>
    <col min="13" max="13" width="9.28515625" style="2" customWidth="1"/>
    <col min="14" max="14" width="8.85546875" style="2"/>
    <col min="15" max="15" width="17.7109375" style="8" customWidth="1"/>
    <col min="16" max="16384" width="8.85546875" style="8"/>
  </cols>
  <sheetData>
    <row r="1" spans="1:15" x14ac:dyDescent="0.2">
      <c r="A1" s="2"/>
      <c r="O1" s="2"/>
    </row>
    <row r="2" spans="1:15" ht="13.15" customHeight="1" x14ac:dyDescent="0.2">
      <c r="A2" s="2"/>
      <c r="B2" s="1"/>
      <c r="O2" s="2"/>
    </row>
    <row r="3" spans="1:15" ht="20.25" x14ac:dyDescent="0.3">
      <c r="A3" s="2"/>
      <c r="B3" s="1"/>
      <c r="E3" s="9" t="s">
        <v>117</v>
      </c>
      <c r="O3" s="2"/>
    </row>
    <row r="4" spans="1:15" ht="13.15" customHeight="1" x14ac:dyDescent="0.2">
      <c r="A4" s="2"/>
      <c r="B4" s="1"/>
      <c r="O4" s="2"/>
    </row>
    <row r="5" spans="1:15" ht="13.15" customHeight="1" x14ac:dyDescent="0.2">
      <c r="A5" s="2"/>
      <c r="B5" s="1"/>
      <c r="O5" s="2"/>
    </row>
    <row r="6" spans="1:15" ht="15.75" customHeight="1" x14ac:dyDescent="0.25">
      <c r="A6" s="2"/>
      <c r="B6" s="13" t="s">
        <v>102</v>
      </c>
      <c r="C6" s="103" t="s">
        <v>101</v>
      </c>
      <c r="D6" s="103"/>
      <c r="E6" s="103"/>
      <c r="O6" s="2"/>
    </row>
    <row r="7" spans="1:15" x14ac:dyDescent="0.2">
      <c r="A7" s="2"/>
      <c r="O7" s="2"/>
    </row>
    <row r="8" spans="1:15" ht="15.75" x14ac:dyDescent="0.25">
      <c r="A8" s="2"/>
      <c r="B8" s="13" t="s">
        <v>4</v>
      </c>
      <c r="O8" s="2"/>
    </row>
    <row r="9" spans="1:15" ht="10.15" customHeight="1" x14ac:dyDescent="0.2">
      <c r="A9" s="2"/>
      <c r="O9" s="2"/>
    </row>
    <row r="10" spans="1:15" x14ac:dyDescent="0.2">
      <c r="A10" s="2"/>
      <c r="B10" s="31" t="s">
        <v>46</v>
      </c>
      <c r="C10" s="31"/>
      <c r="E10" s="32">
        <v>0</v>
      </c>
      <c r="O10" s="2"/>
    </row>
    <row r="11" spans="1:15" x14ac:dyDescent="0.2">
      <c r="A11" s="2"/>
      <c r="B11" s="31" t="s">
        <v>57</v>
      </c>
      <c r="C11" s="31"/>
      <c r="E11" s="32">
        <v>0</v>
      </c>
      <c r="J11" s="10"/>
      <c r="O11" s="2"/>
    </row>
    <row r="12" spans="1:15" x14ac:dyDescent="0.2">
      <c r="A12" s="2"/>
      <c r="B12" s="31" t="s">
        <v>47</v>
      </c>
      <c r="C12" s="31"/>
      <c r="E12" s="32">
        <v>0</v>
      </c>
      <c r="J12" s="10"/>
      <c r="O12" s="2"/>
    </row>
    <row r="13" spans="1:15" x14ac:dyDescent="0.2">
      <c r="A13" s="2"/>
      <c r="B13" s="31" t="s">
        <v>54</v>
      </c>
      <c r="C13" s="31"/>
      <c r="E13" s="32">
        <v>0</v>
      </c>
      <c r="J13" s="10"/>
      <c r="O13" s="2"/>
    </row>
    <row r="14" spans="1:15" x14ac:dyDescent="0.2">
      <c r="A14" s="2"/>
      <c r="B14" s="31" t="s">
        <v>59</v>
      </c>
      <c r="C14" s="31"/>
      <c r="E14" s="33">
        <v>1</v>
      </c>
      <c r="O14" s="2"/>
    </row>
    <row r="15" spans="1:15" x14ac:dyDescent="0.2">
      <c r="A15" s="2"/>
      <c r="B15" s="31" t="s">
        <v>116</v>
      </c>
      <c r="C15" s="31"/>
      <c r="D15" s="31"/>
      <c r="E15" s="33" t="s">
        <v>119</v>
      </c>
      <c r="O15" s="2"/>
    </row>
    <row r="16" spans="1:15" x14ac:dyDescent="0.2">
      <c r="A16" s="2"/>
      <c r="B16" s="31"/>
      <c r="E16" s="4"/>
      <c r="O16" s="2"/>
    </row>
    <row r="17" spans="1:15" ht="15.75" customHeight="1" x14ac:dyDescent="0.25">
      <c r="A17" s="2"/>
      <c r="B17" s="13" t="s">
        <v>50</v>
      </c>
      <c r="E17" s="4"/>
      <c r="O17" s="2"/>
    </row>
    <row r="18" spans="1:15" x14ac:dyDescent="0.2">
      <c r="A18" s="2"/>
      <c r="F18" s="21">
        <f>LOOKUP(E19,'Form Data'!E10:F14,'Form Data'!F10:F14)</f>
        <v>1</v>
      </c>
      <c r="G18" s="23"/>
      <c r="O18" s="2"/>
    </row>
    <row r="19" spans="1:15" x14ac:dyDescent="0.2">
      <c r="A19" s="2"/>
      <c r="B19" s="15" t="s">
        <v>66</v>
      </c>
      <c r="E19" s="36">
        <v>15</v>
      </c>
      <c r="F19" s="22">
        <f>E20</f>
        <v>5</v>
      </c>
      <c r="G19" s="69"/>
      <c r="O19" s="2"/>
    </row>
    <row r="20" spans="1:15" x14ac:dyDescent="0.2">
      <c r="A20" s="2"/>
      <c r="B20" s="15" t="s">
        <v>67</v>
      </c>
      <c r="E20" s="36">
        <v>5</v>
      </c>
      <c r="F20" s="24">
        <f>LOOKUP(E21,'Form Data'!B453:C454,'Form Data'!C453:C454)</f>
        <v>1.25</v>
      </c>
      <c r="G20" s="70"/>
      <c r="O20" s="2"/>
    </row>
    <row r="21" spans="1:15" x14ac:dyDescent="0.2">
      <c r="A21" s="2"/>
      <c r="B21" s="2" t="s">
        <v>6</v>
      </c>
      <c r="E21" s="37" t="s">
        <v>65</v>
      </c>
      <c r="O21" s="2"/>
    </row>
    <row r="22" spans="1:15" x14ac:dyDescent="0.2">
      <c r="A22" s="2"/>
      <c r="E22" s="38"/>
      <c r="I22" s="3" t="s">
        <v>51</v>
      </c>
      <c r="O22" s="2"/>
    </row>
    <row r="23" spans="1:15" x14ac:dyDescent="0.2">
      <c r="A23" s="2"/>
      <c r="B23" s="3" t="s">
        <v>72</v>
      </c>
      <c r="E23" s="38"/>
      <c r="F23" s="24">
        <f>VLOOKUP(E24,'Form Data'!G$457:H$475,2,0)</f>
        <v>1.2</v>
      </c>
      <c r="G23" s="70"/>
      <c r="H23" s="2" t="s">
        <v>20</v>
      </c>
      <c r="I23" s="2" t="s">
        <v>52</v>
      </c>
      <c r="J23" s="16">
        <f xml:space="preserve"> (E10*E12)*2</f>
        <v>0</v>
      </c>
      <c r="O23" s="2"/>
    </row>
    <row r="24" spans="1:15" x14ac:dyDescent="0.2">
      <c r="A24" s="2"/>
      <c r="B24" s="2" t="s">
        <v>48</v>
      </c>
      <c r="E24" s="39" t="s">
        <v>9</v>
      </c>
      <c r="F24" s="24">
        <f>VLOOKUP(E25,'Form Data'!G$457:H$475,2,0)</f>
        <v>1.2</v>
      </c>
      <c r="G24" s="70"/>
      <c r="I24" s="2" t="s">
        <v>49</v>
      </c>
      <c r="J24" s="16">
        <f>(E11*E12)*2</f>
        <v>0</v>
      </c>
      <c r="O24" s="2"/>
    </row>
    <row r="25" spans="1:15" x14ac:dyDescent="0.2">
      <c r="A25" s="2"/>
      <c r="B25" s="2" t="s">
        <v>49</v>
      </c>
      <c r="E25" s="39" t="s">
        <v>9</v>
      </c>
      <c r="F25" s="24">
        <f>VLOOKUP(E26,'Form Data'!G$457:H$475,2,0)</f>
        <v>1.2</v>
      </c>
      <c r="G25" s="70"/>
      <c r="I25" s="2" t="s">
        <v>1</v>
      </c>
      <c r="J25" s="16">
        <f>(( ((E10/2)^2+(E13^2))^0.5)*E11)*2</f>
        <v>0</v>
      </c>
      <c r="O25" s="2"/>
    </row>
    <row r="26" spans="1:15" x14ac:dyDescent="0.2">
      <c r="A26" s="2"/>
      <c r="B26" s="2" t="s">
        <v>1</v>
      </c>
      <c r="E26" s="39" t="s">
        <v>9</v>
      </c>
      <c r="F26" s="24">
        <f>VLOOKUP(E27,'Form Data'!G$457:H$475,2,0)</f>
        <v>1.2</v>
      </c>
      <c r="G26" s="70"/>
      <c r="I26" s="2" t="s">
        <v>2</v>
      </c>
      <c r="J26" s="16">
        <f>(0.5*(E10/2)*E13)*4</f>
        <v>0</v>
      </c>
      <c r="O26" s="2"/>
    </row>
    <row r="27" spans="1:15" x14ac:dyDescent="0.2">
      <c r="A27" s="2"/>
      <c r="B27" s="2" t="s">
        <v>2</v>
      </c>
      <c r="E27" s="39" t="s">
        <v>9</v>
      </c>
      <c r="I27" s="2" t="s">
        <v>53</v>
      </c>
      <c r="J27" s="16">
        <f>(((J23+J26)/2))*E11</f>
        <v>0</v>
      </c>
      <c r="O27" s="2"/>
    </row>
    <row r="28" spans="1:15" ht="12.75" customHeight="1" x14ac:dyDescent="0.2">
      <c r="A28" s="2"/>
      <c r="E28" s="38"/>
      <c r="J28" s="16"/>
      <c r="N28" s="110" t="s">
        <v>114</v>
      </c>
      <c r="O28" s="108" t="s">
        <v>122</v>
      </c>
    </row>
    <row r="29" spans="1:15" ht="12.75" customHeight="1" x14ac:dyDescent="0.2">
      <c r="A29" s="2"/>
      <c r="B29" s="3" t="s">
        <v>73</v>
      </c>
      <c r="E29" s="38"/>
      <c r="F29" s="21">
        <f>LOOKUP(E30,'Form Data'!B32:C36,'Form Data'!C32:C36)</f>
        <v>1.02</v>
      </c>
      <c r="G29" s="23"/>
      <c r="I29" s="3" t="s">
        <v>55</v>
      </c>
      <c r="N29" s="111"/>
      <c r="O29" s="109"/>
    </row>
    <row r="30" spans="1:15" ht="13.5" customHeight="1" thickBot="1" x14ac:dyDescent="0.25">
      <c r="A30" s="2"/>
      <c r="B30" s="2" t="s">
        <v>48</v>
      </c>
      <c r="E30" s="39" t="s">
        <v>43</v>
      </c>
      <c r="F30" s="21">
        <f>LOOKUP(E31,'Form Data'!B$32:C$36,'Form Data'!C$32:C$36)</f>
        <v>1.02</v>
      </c>
      <c r="G30" s="23"/>
      <c r="I30" s="2" t="s">
        <v>48</v>
      </c>
      <c r="J30" s="16">
        <f>(J23)*F23*F29*F19*E14</f>
        <v>0</v>
      </c>
      <c r="N30" s="111"/>
      <c r="O30" s="109"/>
    </row>
    <row r="31" spans="1:15" x14ac:dyDescent="0.2">
      <c r="A31" s="2"/>
      <c r="B31" s="2" t="s">
        <v>49</v>
      </c>
      <c r="E31" s="39" t="s">
        <v>43</v>
      </c>
      <c r="F31" s="21">
        <f>LOOKUP(E32,'Form Data'!B$32:C$36,'Form Data'!C$32:C$36)</f>
        <v>1.02</v>
      </c>
      <c r="G31" s="23"/>
      <c r="I31" s="2" t="s">
        <v>49</v>
      </c>
      <c r="J31" s="16">
        <f>(J24)*F24*F30*F19</f>
        <v>0</v>
      </c>
      <c r="L31" s="66" t="s">
        <v>110</v>
      </c>
      <c r="M31" s="46"/>
      <c r="N31" s="88">
        <f>ROUNDUP(J35/220000,0)</f>
        <v>0</v>
      </c>
      <c r="O31" s="47">
        <f>IFERROR((((($E$10*$E$11)/1000)/(IF(E15="Propane Gas",30.58,25.74))*60)/N31),0)</f>
        <v>0</v>
      </c>
    </row>
    <row r="32" spans="1:15" x14ac:dyDescent="0.2">
      <c r="A32" s="2"/>
      <c r="B32" s="2" t="s">
        <v>1</v>
      </c>
      <c r="E32" s="39" t="s">
        <v>43</v>
      </c>
      <c r="F32" s="21">
        <f>LOOKUP(E33,'Form Data'!B$32:C$36,'Form Data'!C$32:C$36)</f>
        <v>1.02</v>
      </c>
      <c r="G32" s="23"/>
      <c r="I32" s="2" t="s">
        <v>1</v>
      </c>
      <c r="J32" s="16">
        <f xml:space="preserve"> (J25)*F25*F31*F19*E14</f>
        <v>0</v>
      </c>
      <c r="L32" s="76" t="s">
        <v>111</v>
      </c>
      <c r="M32" s="83"/>
      <c r="N32" s="89">
        <f>ROUNDUP(J35/120000,0)</f>
        <v>0</v>
      </c>
      <c r="O32" s="77">
        <f>IFERROR((((($E$10*$E$11)/1000)/IF(E15="Propane Gas",16.68,14.04))*60)/N32,0)</f>
        <v>0</v>
      </c>
    </row>
    <row r="33" spans="1:17" ht="13.5" thickBot="1" x14ac:dyDescent="0.25">
      <c r="A33" s="2"/>
      <c r="B33" s="2" t="s">
        <v>2</v>
      </c>
      <c r="E33" s="39" t="s">
        <v>43</v>
      </c>
      <c r="I33" s="2" t="s">
        <v>2</v>
      </c>
      <c r="J33" s="16">
        <f>(J26)*F26*F32*F19*E14</f>
        <v>0</v>
      </c>
      <c r="L33" s="65" t="s">
        <v>112</v>
      </c>
      <c r="M33" s="48"/>
      <c r="N33" s="90">
        <f>ROUNDUP(J35/400000,0)</f>
        <v>0</v>
      </c>
      <c r="O33" s="49">
        <f>IFERROR((((($E$10*$E$11)/1000)/IF(E15="Propane Gas",55.6,46.8)*60)/N33),0)</f>
        <v>0</v>
      </c>
    </row>
    <row r="34" spans="1:17" ht="12.75" customHeight="1" x14ac:dyDescent="0.2">
      <c r="A34" s="2"/>
      <c r="I34" s="2" t="s">
        <v>62</v>
      </c>
      <c r="J34" s="16">
        <f>0.018*F20*J27*F19*F18</f>
        <v>0</v>
      </c>
      <c r="L34" s="84"/>
      <c r="M34" s="84"/>
      <c r="N34" s="96" t="s">
        <v>123</v>
      </c>
      <c r="O34" s="96"/>
    </row>
    <row r="35" spans="1:17" x14ac:dyDescent="0.2">
      <c r="A35" s="2"/>
      <c r="I35" s="12" t="s">
        <v>56</v>
      </c>
      <c r="J35" s="17">
        <f>SUM(J30:J34)</f>
        <v>0</v>
      </c>
      <c r="L35" s="84"/>
      <c r="M35" s="84"/>
      <c r="N35" s="84"/>
      <c r="O35" s="84"/>
      <c r="P35" s="82"/>
      <c r="Q35" s="82"/>
    </row>
    <row r="36" spans="1:17" x14ac:dyDescent="0.2">
      <c r="A36" s="2"/>
      <c r="L36" s="84"/>
      <c r="M36" s="84"/>
      <c r="N36" s="84"/>
      <c r="O36" s="84"/>
    </row>
    <row r="37" spans="1:17" x14ac:dyDescent="0.2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7" x14ac:dyDescent="0.2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7" x14ac:dyDescent="0.2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1:17" x14ac:dyDescent="0.2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1:17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1:17" x14ac:dyDescent="0.2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7" x14ac:dyDescent="0.2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1:17" x14ac:dyDescent="0.2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17" x14ac:dyDescent="0.2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7" x14ac:dyDescent="0.2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7" x14ac:dyDescent="0.2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1:17" x14ac:dyDescent="0.2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="8" customFormat="1" x14ac:dyDescent="0.2"/>
    <row r="50" s="8" customFormat="1" x14ac:dyDescent="0.2"/>
    <row r="51" s="8" customFormat="1" x14ac:dyDescent="0.2"/>
    <row r="52" s="8" customFormat="1" x14ac:dyDescent="0.2"/>
    <row r="53" s="8" customFormat="1" x14ac:dyDescent="0.2"/>
    <row r="54" s="8" customFormat="1" x14ac:dyDescent="0.2"/>
    <row r="55" s="8" customFormat="1" x14ac:dyDescent="0.2"/>
    <row r="56" s="8" customFormat="1" x14ac:dyDescent="0.2"/>
    <row r="57" s="8" customFormat="1" x14ac:dyDescent="0.2"/>
    <row r="58" s="8" customFormat="1" x14ac:dyDescent="0.2"/>
    <row r="59" s="8" customFormat="1" x14ac:dyDescent="0.2"/>
    <row r="60" s="8" customFormat="1" x14ac:dyDescent="0.2"/>
    <row r="61" s="8" customFormat="1" x14ac:dyDescent="0.2"/>
    <row r="62" s="8" customFormat="1" x14ac:dyDescent="0.2"/>
    <row r="63" s="8" customFormat="1" x14ac:dyDescent="0.2"/>
    <row r="64" s="8" customFormat="1" x14ac:dyDescent="0.2"/>
    <row r="65" s="8" customFormat="1" x14ac:dyDescent="0.2"/>
    <row r="66" s="8" customFormat="1" x14ac:dyDescent="0.2"/>
    <row r="67" s="8" customFormat="1" x14ac:dyDescent="0.2"/>
    <row r="68" s="8" customFormat="1" x14ac:dyDescent="0.2"/>
    <row r="69" s="8" customFormat="1" x14ac:dyDescent="0.2"/>
    <row r="70" s="8" customFormat="1" x14ac:dyDescent="0.2"/>
    <row r="71" s="8" customFormat="1" x14ac:dyDescent="0.2"/>
    <row r="72" s="8" customFormat="1" x14ac:dyDescent="0.2"/>
    <row r="73" s="8" customFormat="1" x14ac:dyDescent="0.2"/>
    <row r="74" s="8" customFormat="1" x14ac:dyDescent="0.2"/>
    <row r="75" s="8" customFormat="1" x14ac:dyDescent="0.2"/>
    <row r="76" s="8" customFormat="1" x14ac:dyDescent="0.2"/>
    <row r="77" s="8" customFormat="1" x14ac:dyDescent="0.2"/>
    <row r="78" s="8" customFormat="1" x14ac:dyDescent="0.2"/>
    <row r="79" s="8" customFormat="1" x14ac:dyDescent="0.2"/>
    <row r="80" s="8" customFormat="1" x14ac:dyDescent="0.2"/>
    <row r="81" s="8" customFormat="1" x14ac:dyDescent="0.2"/>
    <row r="82" s="8" customFormat="1" x14ac:dyDescent="0.2"/>
    <row r="83" s="8" customFormat="1" x14ac:dyDescent="0.2"/>
    <row r="84" s="8" customFormat="1" x14ac:dyDescent="0.2"/>
    <row r="85" s="8" customFormat="1" x14ac:dyDescent="0.2"/>
    <row r="86" s="8" customFormat="1" x14ac:dyDescent="0.2"/>
    <row r="87" s="8" customFormat="1" x14ac:dyDescent="0.2"/>
    <row r="88" s="8" customFormat="1" x14ac:dyDescent="0.2"/>
    <row r="89" s="8" customFormat="1" x14ac:dyDescent="0.2"/>
    <row r="90" s="8" customFormat="1" x14ac:dyDescent="0.2"/>
    <row r="91" s="8" customFormat="1" x14ac:dyDescent="0.2"/>
    <row r="92" s="8" customFormat="1" x14ac:dyDescent="0.2"/>
    <row r="93" s="8" customFormat="1" x14ac:dyDescent="0.2"/>
    <row r="94" s="8" customFormat="1" x14ac:dyDescent="0.2"/>
    <row r="95" s="8" customFormat="1" x14ac:dyDescent="0.2"/>
    <row r="96" s="8" customFormat="1" x14ac:dyDescent="0.2"/>
    <row r="97" s="8" customFormat="1" x14ac:dyDescent="0.2"/>
    <row r="98" s="8" customFormat="1" x14ac:dyDescent="0.2"/>
    <row r="99" s="8" customFormat="1" x14ac:dyDescent="0.2"/>
    <row r="100" s="8" customFormat="1" x14ac:dyDescent="0.2"/>
    <row r="101" s="8" customFormat="1" x14ac:dyDescent="0.2"/>
    <row r="102" s="8" customFormat="1" x14ac:dyDescent="0.2"/>
    <row r="103" s="8" customFormat="1" x14ac:dyDescent="0.2"/>
    <row r="104" s="8" customFormat="1" x14ac:dyDescent="0.2"/>
    <row r="105" s="8" customFormat="1" x14ac:dyDescent="0.2"/>
    <row r="106" s="8" customFormat="1" x14ac:dyDescent="0.2"/>
    <row r="107" s="8" customFormat="1" x14ac:dyDescent="0.2"/>
    <row r="108" s="8" customFormat="1" x14ac:dyDescent="0.2"/>
    <row r="109" s="8" customFormat="1" x14ac:dyDescent="0.2"/>
    <row r="110" s="8" customFormat="1" x14ac:dyDescent="0.2"/>
    <row r="111" s="8" customFormat="1" x14ac:dyDescent="0.2"/>
    <row r="112" s="8" customFormat="1" x14ac:dyDescent="0.2"/>
    <row r="113" s="8" customFormat="1" x14ac:dyDescent="0.2"/>
    <row r="114" s="8" customFormat="1" x14ac:dyDescent="0.2"/>
    <row r="115" s="8" customFormat="1" x14ac:dyDescent="0.2"/>
    <row r="116" s="8" customFormat="1" x14ac:dyDescent="0.2"/>
    <row r="117" s="8" customFormat="1" x14ac:dyDescent="0.2"/>
    <row r="118" s="8" customFormat="1" x14ac:dyDescent="0.2"/>
    <row r="119" s="8" customFormat="1" x14ac:dyDescent="0.2"/>
    <row r="120" s="8" customFormat="1" x14ac:dyDescent="0.2"/>
    <row r="121" s="8" customFormat="1" x14ac:dyDescent="0.2"/>
    <row r="122" s="8" customFormat="1" x14ac:dyDescent="0.2"/>
    <row r="123" s="8" customFormat="1" x14ac:dyDescent="0.2"/>
    <row r="124" s="8" customFormat="1" x14ac:dyDescent="0.2"/>
    <row r="125" s="8" customFormat="1" x14ac:dyDescent="0.2"/>
    <row r="126" s="8" customFormat="1" x14ac:dyDescent="0.2"/>
    <row r="127" s="8" customFormat="1" x14ac:dyDescent="0.2"/>
    <row r="128" s="8" customFormat="1" x14ac:dyDescent="0.2"/>
    <row r="129" s="8" customFormat="1" x14ac:dyDescent="0.2"/>
    <row r="130" s="8" customFormat="1" x14ac:dyDescent="0.2"/>
    <row r="131" s="8" customFormat="1" x14ac:dyDescent="0.2"/>
    <row r="132" s="8" customFormat="1" x14ac:dyDescent="0.2"/>
    <row r="133" s="8" customFormat="1" x14ac:dyDescent="0.2"/>
    <row r="134" s="8" customFormat="1" x14ac:dyDescent="0.2"/>
    <row r="135" s="8" customFormat="1" x14ac:dyDescent="0.2"/>
    <row r="136" s="8" customFormat="1" x14ac:dyDescent="0.2"/>
    <row r="137" s="8" customFormat="1" x14ac:dyDescent="0.2"/>
    <row r="138" s="8" customFormat="1" x14ac:dyDescent="0.2"/>
    <row r="139" s="8" customFormat="1" x14ac:dyDescent="0.2"/>
    <row r="140" s="8" customFormat="1" x14ac:dyDescent="0.2"/>
    <row r="141" s="8" customFormat="1" x14ac:dyDescent="0.2"/>
    <row r="142" s="8" customFormat="1" x14ac:dyDescent="0.2"/>
    <row r="143" s="8" customFormat="1" x14ac:dyDescent="0.2"/>
    <row r="144" s="8" customFormat="1" x14ac:dyDescent="0.2"/>
    <row r="145" s="8" customFormat="1" x14ac:dyDescent="0.2"/>
    <row r="146" s="8" customFormat="1" x14ac:dyDescent="0.2"/>
    <row r="147" s="8" customFormat="1" x14ac:dyDescent="0.2"/>
    <row r="148" s="8" customFormat="1" x14ac:dyDescent="0.2"/>
    <row r="149" s="8" customFormat="1" x14ac:dyDescent="0.2"/>
    <row r="150" s="8" customFormat="1" x14ac:dyDescent="0.2"/>
    <row r="151" s="8" customFormat="1" x14ac:dyDescent="0.2"/>
    <row r="152" s="8" customFormat="1" x14ac:dyDescent="0.2"/>
    <row r="153" s="8" customFormat="1" x14ac:dyDescent="0.2"/>
    <row r="154" s="8" customFormat="1" x14ac:dyDescent="0.2"/>
    <row r="155" s="8" customFormat="1" x14ac:dyDescent="0.2"/>
    <row r="156" s="8" customFormat="1" x14ac:dyDescent="0.2"/>
    <row r="157" s="8" customFormat="1" x14ac:dyDescent="0.2"/>
    <row r="158" s="8" customFormat="1" x14ac:dyDescent="0.2"/>
    <row r="159" s="8" customFormat="1" x14ac:dyDescent="0.2"/>
    <row r="160" s="8" customFormat="1" x14ac:dyDescent="0.2"/>
    <row r="161" s="8" customFormat="1" x14ac:dyDescent="0.2"/>
    <row r="162" s="8" customFormat="1" x14ac:dyDescent="0.2"/>
    <row r="163" s="8" customFormat="1" x14ac:dyDescent="0.2"/>
    <row r="164" s="8" customFormat="1" x14ac:dyDescent="0.2"/>
    <row r="165" s="8" customFormat="1" x14ac:dyDescent="0.2"/>
    <row r="166" s="8" customFormat="1" x14ac:dyDescent="0.2"/>
    <row r="167" s="8" customFormat="1" x14ac:dyDescent="0.2"/>
    <row r="168" s="8" customFormat="1" x14ac:dyDescent="0.2"/>
    <row r="169" s="8" customFormat="1" x14ac:dyDescent="0.2"/>
    <row r="170" s="8" customFormat="1" x14ac:dyDescent="0.2"/>
    <row r="171" s="8" customFormat="1" x14ac:dyDescent="0.2"/>
    <row r="172" s="8" customFormat="1" x14ac:dyDescent="0.2"/>
    <row r="173" s="8" customFormat="1" x14ac:dyDescent="0.2"/>
    <row r="174" s="8" customFormat="1" x14ac:dyDescent="0.2"/>
    <row r="175" s="8" customFormat="1" x14ac:dyDescent="0.2"/>
    <row r="176" s="8" customFormat="1" x14ac:dyDescent="0.2"/>
    <row r="177" s="8" customFormat="1" x14ac:dyDescent="0.2"/>
    <row r="178" s="8" customFormat="1" x14ac:dyDescent="0.2"/>
    <row r="179" s="8" customFormat="1" x14ac:dyDescent="0.2"/>
    <row r="180" s="8" customFormat="1" x14ac:dyDescent="0.2"/>
    <row r="181" s="8" customFormat="1" x14ac:dyDescent="0.2"/>
    <row r="182" s="8" customFormat="1" x14ac:dyDescent="0.2"/>
    <row r="183" s="8" customFormat="1" x14ac:dyDescent="0.2"/>
    <row r="184" s="8" customFormat="1" x14ac:dyDescent="0.2"/>
    <row r="185" s="8" customFormat="1" x14ac:dyDescent="0.2"/>
    <row r="186" s="8" customFormat="1" x14ac:dyDescent="0.2"/>
    <row r="187" s="8" customFormat="1" x14ac:dyDescent="0.2"/>
    <row r="188" s="8" customFormat="1" x14ac:dyDescent="0.2"/>
    <row r="189" s="8" customFormat="1" x14ac:dyDescent="0.2"/>
    <row r="190" s="8" customFormat="1" x14ac:dyDescent="0.2"/>
    <row r="191" s="8" customFormat="1" x14ac:dyDescent="0.2"/>
    <row r="192" s="8" customFormat="1" x14ac:dyDescent="0.2"/>
    <row r="193" s="8" customFormat="1" x14ac:dyDescent="0.2"/>
    <row r="194" s="8" customFormat="1" x14ac:dyDescent="0.2"/>
    <row r="195" s="8" customFormat="1" x14ac:dyDescent="0.2"/>
    <row r="196" s="8" customFormat="1" x14ac:dyDescent="0.2"/>
    <row r="197" s="8" customFormat="1" x14ac:dyDescent="0.2"/>
    <row r="198" s="8" customFormat="1" x14ac:dyDescent="0.2"/>
    <row r="199" s="8" customFormat="1" x14ac:dyDescent="0.2"/>
    <row r="200" s="8" customFormat="1" x14ac:dyDescent="0.2"/>
    <row r="201" s="8" customFormat="1" x14ac:dyDescent="0.2"/>
    <row r="202" s="8" customFormat="1" x14ac:dyDescent="0.2"/>
    <row r="203" s="8" customFormat="1" x14ac:dyDescent="0.2"/>
    <row r="204" s="8" customFormat="1" x14ac:dyDescent="0.2"/>
    <row r="205" s="8" customFormat="1" x14ac:dyDescent="0.2"/>
    <row r="206" s="8" customFormat="1" x14ac:dyDescent="0.2"/>
    <row r="207" s="8" customFormat="1" x14ac:dyDescent="0.2"/>
    <row r="208" s="8" customFormat="1" x14ac:dyDescent="0.2"/>
    <row r="209" s="8" customFormat="1" x14ac:dyDescent="0.2"/>
    <row r="210" s="8" customFormat="1" x14ac:dyDescent="0.2"/>
    <row r="211" s="8" customFormat="1" x14ac:dyDescent="0.2"/>
    <row r="212" s="8" customFormat="1" x14ac:dyDescent="0.2"/>
    <row r="213" s="8" customFormat="1" x14ac:dyDescent="0.2"/>
    <row r="214" s="8" customFormat="1" x14ac:dyDescent="0.2"/>
    <row r="215" s="8" customFormat="1" x14ac:dyDescent="0.2"/>
    <row r="216" s="8" customFormat="1" x14ac:dyDescent="0.2"/>
    <row r="217" s="8" customFormat="1" x14ac:dyDescent="0.2"/>
    <row r="218" s="8" customFormat="1" x14ac:dyDescent="0.2"/>
    <row r="219" s="8" customFormat="1" x14ac:dyDescent="0.2"/>
    <row r="220" s="8" customFormat="1" x14ac:dyDescent="0.2"/>
    <row r="221" s="8" customFormat="1" x14ac:dyDescent="0.2"/>
    <row r="222" s="8" customFormat="1" x14ac:dyDescent="0.2"/>
    <row r="223" s="8" customFormat="1" x14ac:dyDescent="0.2"/>
    <row r="224" s="8" customFormat="1" x14ac:dyDescent="0.2"/>
    <row r="225" s="8" customFormat="1" x14ac:dyDescent="0.2"/>
    <row r="226" s="8" customFormat="1" x14ac:dyDescent="0.2"/>
    <row r="227" s="8" customFormat="1" x14ac:dyDescent="0.2"/>
    <row r="228" s="8" customFormat="1" x14ac:dyDescent="0.2"/>
    <row r="229" s="8" customFormat="1" x14ac:dyDescent="0.2"/>
    <row r="230" s="8" customFormat="1" x14ac:dyDescent="0.2"/>
    <row r="231" s="8" customFormat="1" x14ac:dyDescent="0.2"/>
    <row r="232" s="8" customFormat="1" x14ac:dyDescent="0.2"/>
    <row r="233" s="8" customFormat="1" x14ac:dyDescent="0.2"/>
    <row r="234" s="8" customFormat="1" x14ac:dyDescent="0.2"/>
    <row r="235" s="8" customFormat="1" x14ac:dyDescent="0.2"/>
    <row r="236" s="8" customFormat="1" x14ac:dyDescent="0.2"/>
    <row r="237" s="8" customFormat="1" x14ac:dyDescent="0.2"/>
    <row r="238" s="8" customFormat="1" x14ac:dyDescent="0.2"/>
    <row r="239" s="8" customFormat="1" x14ac:dyDescent="0.2"/>
    <row r="240" s="8" customFormat="1" x14ac:dyDescent="0.2"/>
    <row r="241" s="8" customFormat="1" x14ac:dyDescent="0.2"/>
    <row r="242" s="8" customFormat="1" x14ac:dyDescent="0.2"/>
    <row r="243" s="8" customFormat="1" x14ac:dyDescent="0.2"/>
    <row r="244" s="8" customFormat="1" x14ac:dyDescent="0.2"/>
    <row r="245" s="8" customFormat="1" x14ac:dyDescent="0.2"/>
    <row r="246" s="8" customFormat="1" x14ac:dyDescent="0.2"/>
    <row r="247" s="8" customFormat="1" x14ac:dyDescent="0.2"/>
    <row r="248" s="8" customFormat="1" x14ac:dyDescent="0.2"/>
    <row r="249" s="8" customFormat="1" x14ac:dyDescent="0.2"/>
    <row r="250" s="8" customFormat="1" x14ac:dyDescent="0.2"/>
    <row r="251" s="8" customFormat="1" x14ac:dyDescent="0.2"/>
    <row r="252" s="8" customFormat="1" x14ac:dyDescent="0.2"/>
    <row r="253" s="8" customFormat="1" x14ac:dyDescent="0.2"/>
    <row r="254" s="8" customFormat="1" x14ac:dyDescent="0.2"/>
    <row r="255" s="8" customFormat="1" x14ac:dyDescent="0.2"/>
    <row r="256" s="8" customFormat="1" x14ac:dyDescent="0.2"/>
    <row r="257" s="8" customFormat="1" x14ac:dyDescent="0.2"/>
    <row r="258" s="8" customFormat="1" x14ac:dyDescent="0.2"/>
    <row r="259" s="8" customFormat="1" x14ac:dyDescent="0.2"/>
    <row r="260" s="8" customFormat="1" x14ac:dyDescent="0.2"/>
    <row r="261" s="8" customFormat="1" x14ac:dyDescent="0.2"/>
    <row r="262" s="8" customFormat="1" x14ac:dyDescent="0.2"/>
    <row r="263" s="8" customFormat="1" x14ac:dyDescent="0.2"/>
    <row r="264" s="8" customFormat="1" x14ac:dyDescent="0.2"/>
    <row r="265" s="8" customFormat="1" x14ac:dyDescent="0.2"/>
    <row r="266" s="8" customFormat="1" x14ac:dyDescent="0.2"/>
    <row r="267" s="8" customFormat="1" x14ac:dyDescent="0.2"/>
    <row r="268" s="8" customFormat="1" x14ac:dyDescent="0.2"/>
    <row r="269" s="8" customFormat="1" x14ac:dyDescent="0.2"/>
    <row r="270" s="8" customFormat="1" x14ac:dyDescent="0.2"/>
    <row r="271" s="8" customFormat="1" x14ac:dyDescent="0.2"/>
    <row r="272" s="8" customFormat="1" x14ac:dyDescent="0.2"/>
    <row r="273" s="8" customFormat="1" x14ac:dyDescent="0.2"/>
    <row r="274" s="8" customFormat="1" x14ac:dyDescent="0.2"/>
    <row r="275" s="8" customFormat="1" x14ac:dyDescent="0.2"/>
    <row r="276" s="8" customFormat="1" x14ac:dyDescent="0.2"/>
    <row r="277" s="8" customFormat="1" x14ac:dyDescent="0.2"/>
    <row r="278" s="8" customFormat="1" x14ac:dyDescent="0.2"/>
    <row r="279" s="8" customFormat="1" x14ac:dyDescent="0.2"/>
    <row r="280" s="8" customFormat="1" x14ac:dyDescent="0.2"/>
    <row r="281" s="8" customFormat="1" x14ac:dyDescent="0.2"/>
    <row r="282" s="8" customFormat="1" x14ac:dyDescent="0.2"/>
    <row r="283" s="8" customFormat="1" x14ac:dyDescent="0.2"/>
    <row r="284" s="8" customFormat="1" x14ac:dyDescent="0.2"/>
    <row r="285" s="8" customFormat="1" x14ac:dyDescent="0.2"/>
    <row r="286" s="8" customFormat="1" x14ac:dyDescent="0.2"/>
    <row r="287" s="8" customFormat="1" x14ac:dyDescent="0.2"/>
    <row r="288" s="8" customFormat="1" x14ac:dyDescent="0.2"/>
    <row r="289" s="8" customFormat="1" x14ac:dyDescent="0.2"/>
    <row r="290" s="8" customFormat="1" x14ac:dyDescent="0.2"/>
    <row r="291" s="8" customFormat="1" x14ac:dyDescent="0.2"/>
    <row r="292" s="8" customFormat="1" x14ac:dyDescent="0.2"/>
    <row r="293" s="8" customFormat="1" x14ac:dyDescent="0.2"/>
    <row r="294" s="8" customFormat="1" x14ac:dyDescent="0.2"/>
    <row r="295" s="8" customFormat="1" x14ac:dyDescent="0.2"/>
    <row r="296" s="8" customFormat="1" x14ac:dyDescent="0.2"/>
    <row r="297" s="8" customFormat="1" x14ac:dyDescent="0.2"/>
    <row r="298" s="8" customFormat="1" x14ac:dyDescent="0.2"/>
    <row r="299" s="8" customFormat="1" x14ac:dyDescent="0.2"/>
    <row r="300" s="8" customFormat="1" x14ac:dyDescent="0.2"/>
    <row r="301" s="8" customFormat="1" x14ac:dyDescent="0.2"/>
    <row r="302" s="8" customFormat="1" x14ac:dyDescent="0.2"/>
    <row r="303" s="8" customFormat="1" x14ac:dyDescent="0.2"/>
    <row r="304" s="8" customFormat="1" x14ac:dyDescent="0.2"/>
    <row r="305" s="8" customFormat="1" x14ac:dyDescent="0.2"/>
    <row r="306" s="8" customFormat="1" x14ac:dyDescent="0.2"/>
    <row r="307" s="8" customFormat="1" x14ac:dyDescent="0.2"/>
    <row r="308" s="8" customFormat="1" x14ac:dyDescent="0.2"/>
    <row r="309" s="8" customFormat="1" x14ac:dyDescent="0.2"/>
    <row r="310" s="8" customFormat="1" x14ac:dyDescent="0.2"/>
    <row r="311" s="8" customFormat="1" x14ac:dyDescent="0.2"/>
    <row r="312" s="8" customFormat="1" x14ac:dyDescent="0.2"/>
    <row r="313" s="8" customFormat="1" x14ac:dyDescent="0.2"/>
    <row r="314" s="8" customFormat="1" x14ac:dyDescent="0.2"/>
    <row r="315" s="8" customFormat="1" x14ac:dyDescent="0.2"/>
    <row r="316" s="8" customFormat="1" x14ac:dyDescent="0.2"/>
    <row r="317" s="8" customFormat="1" x14ac:dyDescent="0.2"/>
    <row r="318" s="8" customFormat="1" x14ac:dyDescent="0.2"/>
    <row r="319" s="8" customFormat="1" x14ac:dyDescent="0.2"/>
    <row r="320" s="8" customFormat="1" x14ac:dyDescent="0.2"/>
    <row r="321" s="8" customFormat="1" x14ac:dyDescent="0.2"/>
    <row r="322" s="8" customFormat="1" x14ac:dyDescent="0.2"/>
    <row r="323" s="8" customFormat="1" x14ac:dyDescent="0.2"/>
    <row r="324" s="8" customFormat="1" x14ac:dyDescent="0.2"/>
    <row r="325" s="8" customFormat="1" x14ac:dyDescent="0.2"/>
    <row r="326" s="8" customFormat="1" x14ac:dyDescent="0.2"/>
    <row r="327" s="8" customFormat="1" x14ac:dyDescent="0.2"/>
    <row r="328" s="8" customFormat="1" x14ac:dyDescent="0.2"/>
    <row r="329" s="8" customFormat="1" x14ac:dyDescent="0.2"/>
    <row r="330" s="8" customFormat="1" x14ac:dyDescent="0.2"/>
    <row r="331" s="8" customFormat="1" x14ac:dyDescent="0.2"/>
    <row r="332" s="8" customFormat="1" x14ac:dyDescent="0.2"/>
    <row r="333" s="8" customFormat="1" x14ac:dyDescent="0.2"/>
    <row r="334" s="8" customFormat="1" x14ac:dyDescent="0.2"/>
    <row r="335" s="8" customFormat="1" x14ac:dyDescent="0.2"/>
    <row r="336" s="8" customFormat="1" x14ac:dyDescent="0.2"/>
    <row r="337" s="8" customFormat="1" x14ac:dyDescent="0.2"/>
    <row r="338" s="8" customFormat="1" x14ac:dyDescent="0.2"/>
    <row r="339" s="8" customFormat="1" x14ac:dyDescent="0.2"/>
    <row r="340" s="8" customFormat="1" x14ac:dyDescent="0.2"/>
    <row r="341" s="8" customFormat="1" x14ac:dyDescent="0.2"/>
    <row r="342" s="8" customFormat="1" x14ac:dyDescent="0.2"/>
    <row r="343" s="8" customFormat="1" x14ac:dyDescent="0.2"/>
    <row r="344" s="8" customFormat="1" x14ac:dyDescent="0.2"/>
    <row r="345" s="8" customFormat="1" x14ac:dyDescent="0.2"/>
    <row r="346" s="8" customFormat="1" x14ac:dyDescent="0.2"/>
    <row r="347" s="8" customFormat="1" x14ac:dyDescent="0.2"/>
    <row r="348" s="8" customFormat="1" x14ac:dyDescent="0.2"/>
    <row r="349" s="8" customFormat="1" x14ac:dyDescent="0.2"/>
    <row r="350" s="8" customFormat="1" x14ac:dyDescent="0.2"/>
    <row r="351" s="8" customFormat="1" x14ac:dyDescent="0.2"/>
    <row r="352" s="8" customFormat="1" x14ac:dyDescent="0.2"/>
    <row r="353" s="8" customFormat="1" x14ac:dyDescent="0.2"/>
    <row r="354" s="8" customFormat="1" x14ac:dyDescent="0.2"/>
    <row r="355" s="8" customFormat="1" x14ac:dyDescent="0.2"/>
    <row r="356" s="8" customFormat="1" x14ac:dyDescent="0.2"/>
    <row r="357" s="8" customFormat="1" x14ac:dyDescent="0.2"/>
    <row r="358" s="8" customFormat="1" x14ac:dyDescent="0.2"/>
    <row r="359" s="8" customFormat="1" x14ac:dyDescent="0.2"/>
    <row r="360" s="8" customFormat="1" x14ac:dyDescent="0.2"/>
    <row r="361" s="8" customFormat="1" x14ac:dyDescent="0.2"/>
    <row r="362" s="8" customFormat="1" x14ac:dyDescent="0.2"/>
    <row r="363" s="8" customFormat="1" x14ac:dyDescent="0.2"/>
    <row r="364" s="8" customFormat="1" x14ac:dyDescent="0.2"/>
    <row r="365" s="8" customFormat="1" x14ac:dyDescent="0.2"/>
    <row r="366" s="8" customFormat="1" x14ac:dyDescent="0.2"/>
    <row r="367" s="8" customFormat="1" x14ac:dyDescent="0.2"/>
    <row r="368" s="8" customFormat="1" x14ac:dyDescent="0.2"/>
    <row r="369" s="8" customFormat="1" x14ac:dyDescent="0.2"/>
    <row r="370" s="8" customFormat="1" x14ac:dyDescent="0.2"/>
    <row r="371" s="8" customFormat="1" x14ac:dyDescent="0.2"/>
    <row r="372" s="8" customFormat="1" x14ac:dyDescent="0.2"/>
    <row r="373" s="8" customFormat="1" x14ac:dyDescent="0.2"/>
    <row r="374" s="8" customFormat="1" x14ac:dyDescent="0.2"/>
    <row r="375" s="8" customFormat="1" x14ac:dyDescent="0.2"/>
    <row r="376" s="8" customFormat="1" x14ac:dyDescent="0.2"/>
    <row r="377" s="8" customFormat="1" x14ac:dyDescent="0.2"/>
    <row r="378" s="8" customFormat="1" x14ac:dyDescent="0.2"/>
    <row r="379" s="8" customFormat="1" x14ac:dyDescent="0.2"/>
    <row r="380" s="8" customFormat="1" x14ac:dyDescent="0.2"/>
    <row r="381" s="8" customFormat="1" x14ac:dyDescent="0.2"/>
    <row r="382" s="8" customFormat="1" x14ac:dyDescent="0.2"/>
    <row r="383" s="8" customFormat="1" x14ac:dyDescent="0.2"/>
    <row r="384" s="8" customFormat="1" x14ac:dyDescent="0.2"/>
    <row r="385" s="8" customFormat="1" x14ac:dyDescent="0.2"/>
    <row r="386" s="8" customFormat="1" x14ac:dyDescent="0.2"/>
    <row r="387" s="8" customFormat="1" x14ac:dyDescent="0.2"/>
    <row r="388" s="8" customFormat="1" x14ac:dyDescent="0.2"/>
    <row r="389" s="8" customFormat="1" x14ac:dyDescent="0.2"/>
    <row r="390" s="8" customFormat="1" x14ac:dyDescent="0.2"/>
    <row r="391" s="8" customFormat="1" x14ac:dyDescent="0.2"/>
    <row r="392" s="8" customFormat="1" x14ac:dyDescent="0.2"/>
    <row r="393" s="8" customFormat="1" x14ac:dyDescent="0.2"/>
    <row r="394" s="8" customFormat="1" x14ac:dyDescent="0.2"/>
    <row r="395" s="8" customFormat="1" x14ac:dyDescent="0.2"/>
    <row r="396" s="8" customFormat="1" x14ac:dyDescent="0.2"/>
    <row r="397" s="8" customFormat="1" x14ac:dyDescent="0.2"/>
    <row r="398" s="8" customFormat="1" x14ac:dyDescent="0.2"/>
    <row r="399" s="8" customFormat="1" x14ac:dyDescent="0.2"/>
    <row r="400" s="8" customFormat="1" x14ac:dyDescent="0.2"/>
    <row r="401" s="8" customFormat="1" x14ac:dyDescent="0.2"/>
    <row r="402" s="8" customFormat="1" x14ac:dyDescent="0.2"/>
    <row r="403" s="8" customFormat="1" x14ac:dyDescent="0.2"/>
    <row r="404" s="8" customFormat="1" x14ac:dyDescent="0.2"/>
    <row r="405" s="8" customFormat="1" x14ac:dyDescent="0.2"/>
    <row r="406" s="8" customFormat="1" x14ac:dyDescent="0.2"/>
    <row r="407" s="8" customFormat="1" x14ac:dyDescent="0.2"/>
    <row r="408" s="8" customFormat="1" x14ac:dyDescent="0.2"/>
    <row r="409" s="8" customFormat="1" x14ac:dyDescent="0.2"/>
    <row r="410" s="8" customFormat="1" x14ac:dyDescent="0.2"/>
    <row r="411" s="8" customFormat="1" x14ac:dyDescent="0.2"/>
    <row r="412" s="8" customFormat="1" x14ac:dyDescent="0.2"/>
    <row r="413" s="8" customFormat="1" x14ac:dyDescent="0.2"/>
    <row r="414" s="8" customFormat="1" x14ac:dyDescent="0.2"/>
    <row r="415" s="8" customFormat="1" x14ac:dyDescent="0.2"/>
    <row r="416" s="8" customFormat="1" x14ac:dyDescent="0.2"/>
    <row r="417" s="8" customFormat="1" x14ac:dyDescent="0.2"/>
    <row r="418" s="8" customFormat="1" x14ac:dyDescent="0.2"/>
    <row r="419" s="8" customFormat="1" x14ac:dyDescent="0.2"/>
    <row r="420" s="8" customFormat="1" x14ac:dyDescent="0.2"/>
    <row r="421" s="8" customFormat="1" x14ac:dyDescent="0.2"/>
    <row r="422" s="8" customFormat="1" x14ac:dyDescent="0.2"/>
    <row r="423" s="8" customFormat="1" x14ac:dyDescent="0.2"/>
    <row r="424" s="8" customFormat="1" x14ac:dyDescent="0.2"/>
    <row r="425" s="8" customFormat="1" x14ac:dyDescent="0.2"/>
    <row r="426" s="8" customFormat="1" x14ac:dyDescent="0.2"/>
    <row r="427" s="8" customFormat="1" x14ac:dyDescent="0.2"/>
    <row r="428" s="8" customFormat="1" x14ac:dyDescent="0.2"/>
    <row r="429" s="8" customFormat="1" x14ac:dyDescent="0.2"/>
    <row r="430" s="8" customFormat="1" x14ac:dyDescent="0.2"/>
    <row r="431" s="8" customFormat="1" x14ac:dyDescent="0.2"/>
    <row r="432" s="8" customFormat="1" x14ac:dyDescent="0.2"/>
    <row r="433" s="8" customFormat="1" x14ac:dyDescent="0.2"/>
    <row r="434" s="8" customFormat="1" x14ac:dyDescent="0.2"/>
    <row r="435" s="8" customFormat="1" x14ac:dyDescent="0.2"/>
    <row r="436" s="8" customFormat="1" x14ac:dyDescent="0.2"/>
    <row r="437" s="8" customFormat="1" x14ac:dyDescent="0.2"/>
    <row r="438" s="8" customFormat="1" x14ac:dyDescent="0.2"/>
    <row r="439" s="8" customFormat="1" x14ac:dyDescent="0.2"/>
    <row r="440" s="8" customFormat="1" x14ac:dyDescent="0.2"/>
    <row r="441" s="8" customFormat="1" x14ac:dyDescent="0.2"/>
    <row r="442" s="8" customFormat="1" x14ac:dyDescent="0.2"/>
    <row r="443" s="8" customFormat="1" x14ac:dyDescent="0.2"/>
    <row r="444" s="8" customFormat="1" x14ac:dyDescent="0.2"/>
    <row r="445" s="8" customFormat="1" x14ac:dyDescent="0.2"/>
    <row r="446" s="8" customFormat="1" x14ac:dyDescent="0.2"/>
    <row r="447" s="8" customFormat="1" x14ac:dyDescent="0.2"/>
    <row r="448" s="8" customFormat="1" x14ac:dyDescent="0.2"/>
    <row r="449" s="8" customFormat="1" x14ac:dyDescent="0.2"/>
    <row r="450" s="8" customFormat="1" x14ac:dyDescent="0.2"/>
    <row r="451" s="8" customFormat="1" x14ac:dyDescent="0.2"/>
    <row r="452" s="8" customFormat="1" x14ac:dyDescent="0.2"/>
    <row r="453" s="8" customFormat="1" x14ac:dyDescent="0.2"/>
    <row r="454" s="8" customFormat="1" x14ac:dyDescent="0.2"/>
    <row r="455" s="8" customFormat="1" x14ac:dyDescent="0.2"/>
    <row r="456" s="8" customFormat="1" x14ac:dyDescent="0.2"/>
    <row r="457" s="8" customFormat="1" x14ac:dyDescent="0.2"/>
    <row r="458" s="8" customFormat="1" x14ac:dyDescent="0.2"/>
    <row r="459" s="8" customFormat="1" x14ac:dyDescent="0.2"/>
    <row r="460" s="8" customFormat="1" x14ac:dyDescent="0.2"/>
    <row r="461" s="8" customFormat="1" x14ac:dyDescent="0.2"/>
    <row r="462" s="8" customFormat="1" x14ac:dyDescent="0.2"/>
    <row r="463" s="8" customFormat="1" x14ac:dyDescent="0.2"/>
    <row r="464" s="8" customFormat="1" x14ac:dyDescent="0.2"/>
    <row r="465" s="8" customFormat="1" x14ac:dyDescent="0.2"/>
    <row r="466" s="8" customFormat="1" x14ac:dyDescent="0.2"/>
    <row r="467" s="8" customFormat="1" x14ac:dyDescent="0.2"/>
    <row r="468" s="8" customFormat="1" x14ac:dyDescent="0.2"/>
    <row r="469" s="8" customFormat="1" x14ac:dyDescent="0.2"/>
    <row r="470" s="8" customFormat="1" x14ac:dyDescent="0.2"/>
    <row r="471" s="8" customFormat="1" x14ac:dyDescent="0.2"/>
    <row r="472" s="8" customFormat="1" x14ac:dyDescent="0.2"/>
    <row r="473" s="8" customFormat="1" x14ac:dyDescent="0.2"/>
    <row r="474" s="8" customFormat="1" x14ac:dyDescent="0.2"/>
    <row r="475" s="8" customFormat="1" x14ac:dyDescent="0.2"/>
    <row r="476" s="8" customFormat="1" x14ac:dyDescent="0.2"/>
    <row r="477" s="8" customFormat="1" x14ac:dyDescent="0.2"/>
    <row r="478" s="8" customFormat="1" x14ac:dyDescent="0.2"/>
    <row r="479" s="8" customFormat="1" x14ac:dyDescent="0.2"/>
    <row r="480" s="8" customFormat="1" x14ac:dyDescent="0.2"/>
    <row r="481" s="8" customFormat="1" x14ac:dyDescent="0.2"/>
    <row r="482" s="8" customFormat="1" x14ac:dyDescent="0.2"/>
    <row r="483" s="8" customFormat="1" x14ac:dyDescent="0.2"/>
    <row r="484" s="8" customFormat="1" x14ac:dyDescent="0.2"/>
    <row r="485" s="8" customFormat="1" x14ac:dyDescent="0.2"/>
    <row r="486" s="8" customFormat="1" x14ac:dyDescent="0.2"/>
    <row r="487" s="8" customFormat="1" x14ac:dyDescent="0.2"/>
    <row r="488" s="8" customFormat="1" x14ac:dyDescent="0.2"/>
    <row r="489" s="8" customFormat="1" x14ac:dyDescent="0.2"/>
    <row r="490" s="8" customFormat="1" x14ac:dyDescent="0.2"/>
    <row r="491" s="8" customFormat="1" x14ac:dyDescent="0.2"/>
    <row r="492" s="8" customFormat="1" x14ac:dyDescent="0.2"/>
    <row r="493" s="8" customFormat="1" x14ac:dyDescent="0.2"/>
    <row r="494" s="8" customFormat="1" x14ac:dyDescent="0.2"/>
    <row r="495" s="8" customFormat="1" x14ac:dyDescent="0.2"/>
    <row r="496" s="8" customFormat="1" x14ac:dyDescent="0.2"/>
    <row r="497" s="8" customFormat="1" x14ac:dyDescent="0.2"/>
    <row r="498" s="8" customFormat="1" x14ac:dyDescent="0.2"/>
    <row r="499" s="8" customFormat="1" x14ac:dyDescent="0.2"/>
    <row r="500" s="8" customFormat="1" x14ac:dyDescent="0.2"/>
    <row r="501" s="8" customFormat="1" x14ac:dyDescent="0.2"/>
    <row r="502" s="8" customFormat="1" x14ac:dyDescent="0.2"/>
    <row r="503" s="8" customFormat="1" x14ac:dyDescent="0.2"/>
    <row r="504" s="8" customFormat="1" x14ac:dyDescent="0.2"/>
    <row r="505" s="8" customFormat="1" x14ac:dyDescent="0.2"/>
    <row r="506" s="8" customFormat="1" x14ac:dyDescent="0.2"/>
    <row r="507" s="8" customFormat="1" x14ac:dyDescent="0.2"/>
    <row r="508" s="8" customFormat="1" x14ac:dyDescent="0.2"/>
    <row r="509" s="8" customFormat="1" x14ac:dyDescent="0.2"/>
    <row r="510" s="8" customFormat="1" x14ac:dyDescent="0.2"/>
    <row r="511" s="8" customFormat="1" x14ac:dyDescent="0.2"/>
    <row r="512" s="8" customFormat="1" x14ac:dyDescent="0.2"/>
    <row r="513" s="8" customFormat="1" x14ac:dyDescent="0.2"/>
    <row r="514" s="8" customFormat="1" x14ac:dyDescent="0.2"/>
    <row r="515" s="8" customFormat="1" x14ac:dyDescent="0.2"/>
    <row r="516" s="8" customFormat="1" x14ac:dyDescent="0.2"/>
    <row r="517" s="8" customFormat="1" x14ac:dyDescent="0.2"/>
    <row r="518" s="8" customFormat="1" x14ac:dyDescent="0.2"/>
    <row r="519" s="8" customFormat="1" x14ac:dyDescent="0.2"/>
    <row r="520" s="8" customFormat="1" x14ac:dyDescent="0.2"/>
    <row r="521" s="8" customFormat="1" x14ac:dyDescent="0.2"/>
    <row r="522" s="8" customFormat="1" x14ac:dyDescent="0.2"/>
    <row r="523" s="8" customFormat="1" x14ac:dyDescent="0.2"/>
    <row r="524" s="8" customFormat="1" x14ac:dyDescent="0.2"/>
    <row r="525" s="8" customFormat="1" x14ac:dyDescent="0.2"/>
    <row r="526" s="8" customFormat="1" x14ac:dyDescent="0.2"/>
    <row r="527" s="8" customFormat="1" x14ac:dyDescent="0.2"/>
    <row r="528" s="8" customFormat="1" x14ac:dyDescent="0.2"/>
    <row r="529" s="8" customFormat="1" x14ac:dyDescent="0.2"/>
    <row r="530" s="8" customFormat="1" x14ac:dyDescent="0.2"/>
    <row r="531" s="8" customFormat="1" x14ac:dyDescent="0.2"/>
    <row r="532" s="8" customFormat="1" x14ac:dyDescent="0.2"/>
    <row r="533" s="8" customFormat="1" x14ac:dyDescent="0.2"/>
    <row r="534" s="8" customFormat="1" x14ac:dyDescent="0.2"/>
    <row r="535" s="8" customFormat="1" x14ac:dyDescent="0.2"/>
    <row r="536" s="8" customFormat="1" x14ac:dyDescent="0.2"/>
    <row r="537" s="8" customFormat="1" x14ac:dyDescent="0.2"/>
    <row r="538" s="8" customFormat="1" x14ac:dyDescent="0.2"/>
    <row r="539" s="8" customFormat="1" x14ac:dyDescent="0.2"/>
    <row r="540" s="8" customFormat="1" x14ac:dyDescent="0.2"/>
    <row r="541" s="8" customFormat="1" x14ac:dyDescent="0.2"/>
    <row r="542" s="8" customFormat="1" x14ac:dyDescent="0.2"/>
    <row r="543" s="8" customFormat="1" x14ac:dyDescent="0.2"/>
    <row r="544" s="8" customFormat="1" x14ac:dyDescent="0.2"/>
    <row r="545" s="8" customFormat="1" x14ac:dyDescent="0.2"/>
    <row r="546" s="8" customFormat="1" x14ac:dyDescent="0.2"/>
    <row r="547" s="8" customFormat="1" x14ac:dyDescent="0.2"/>
    <row r="548" s="8" customFormat="1" x14ac:dyDescent="0.2"/>
    <row r="549" s="8" customFormat="1" x14ac:dyDescent="0.2"/>
    <row r="550" s="8" customFormat="1" x14ac:dyDescent="0.2"/>
    <row r="551" s="8" customFormat="1" x14ac:dyDescent="0.2"/>
    <row r="552" s="8" customFormat="1" x14ac:dyDescent="0.2"/>
    <row r="553" s="8" customFormat="1" x14ac:dyDescent="0.2"/>
    <row r="554" s="8" customFormat="1" x14ac:dyDescent="0.2"/>
    <row r="555" s="8" customFormat="1" x14ac:dyDescent="0.2"/>
    <row r="556" s="8" customFormat="1" x14ac:dyDescent="0.2"/>
    <row r="557" s="8" customFormat="1" x14ac:dyDescent="0.2"/>
    <row r="558" s="8" customFormat="1" x14ac:dyDescent="0.2"/>
    <row r="559" s="8" customFormat="1" x14ac:dyDescent="0.2"/>
    <row r="560" s="8" customFormat="1" x14ac:dyDescent="0.2"/>
    <row r="561" s="8" customFormat="1" x14ac:dyDescent="0.2"/>
    <row r="562" s="8" customFormat="1" x14ac:dyDescent="0.2"/>
    <row r="563" s="8" customFormat="1" x14ac:dyDescent="0.2"/>
    <row r="564" s="8" customFormat="1" x14ac:dyDescent="0.2"/>
    <row r="565" s="8" customFormat="1" x14ac:dyDescent="0.2"/>
    <row r="566" s="8" customFormat="1" x14ac:dyDescent="0.2"/>
    <row r="567" s="8" customFormat="1" x14ac:dyDescent="0.2"/>
    <row r="568" s="8" customFormat="1" x14ac:dyDescent="0.2"/>
    <row r="569" s="8" customFormat="1" x14ac:dyDescent="0.2"/>
    <row r="570" s="8" customFormat="1" x14ac:dyDescent="0.2"/>
    <row r="571" s="8" customFormat="1" x14ac:dyDescent="0.2"/>
    <row r="572" s="8" customFormat="1" x14ac:dyDescent="0.2"/>
    <row r="573" s="8" customFormat="1" x14ac:dyDescent="0.2"/>
    <row r="574" s="8" customFormat="1" x14ac:dyDescent="0.2"/>
    <row r="575" s="8" customFormat="1" x14ac:dyDescent="0.2"/>
    <row r="576" s="8" customFormat="1" x14ac:dyDescent="0.2"/>
    <row r="577" s="8" customFormat="1" x14ac:dyDescent="0.2"/>
    <row r="578" s="8" customFormat="1" x14ac:dyDescent="0.2"/>
    <row r="579" s="8" customFormat="1" x14ac:dyDescent="0.2"/>
    <row r="580" s="8" customFormat="1" x14ac:dyDescent="0.2"/>
    <row r="581" s="8" customFormat="1" x14ac:dyDescent="0.2"/>
    <row r="582" s="8" customFormat="1" x14ac:dyDescent="0.2"/>
    <row r="583" s="8" customFormat="1" x14ac:dyDescent="0.2"/>
    <row r="584" s="8" customFormat="1" x14ac:dyDescent="0.2"/>
    <row r="585" s="8" customFormat="1" x14ac:dyDescent="0.2"/>
    <row r="586" s="8" customFormat="1" x14ac:dyDescent="0.2"/>
    <row r="587" s="8" customFormat="1" x14ac:dyDescent="0.2"/>
    <row r="588" s="8" customFormat="1" x14ac:dyDescent="0.2"/>
    <row r="589" s="8" customFormat="1" x14ac:dyDescent="0.2"/>
    <row r="590" s="8" customFormat="1" x14ac:dyDescent="0.2"/>
    <row r="591" s="8" customFormat="1" x14ac:dyDescent="0.2"/>
    <row r="592" s="8" customFormat="1" x14ac:dyDescent="0.2"/>
    <row r="593" s="8" customFormat="1" x14ac:dyDescent="0.2"/>
    <row r="594" s="8" customFormat="1" x14ac:dyDescent="0.2"/>
    <row r="595" s="8" customFormat="1" x14ac:dyDescent="0.2"/>
    <row r="596" s="8" customFormat="1" x14ac:dyDescent="0.2"/>
    <row r="597" s="8" customFormat="1" x14ac:dyDescent="0.2"/>
    <row r="598" s="8" customFormat="1" x14ac:dyDescent="0.2"/>
    <row r="599" s="8" customFormat="1" x14ac:dyDescent="0.2"/>
    <row r="600" s="8" customFormat="1" x14ac:dyDescent="0.2"/>
    <row r="601" s="8" customFormat="1" x14ac:dyDescent="0.2"/>
    <row r="602" s="8" customFormat="1" x14ac:dyDescent="0.2"/>
    <row r="603" s="8" customFormat="1" x14ac:dyDescent="0.2"/>
    <row r="604" s="8" customFormat="1" x14ac:dyDescent="0.2"/>
    <row r="605" s="8" customFormat="1" x14ac:dyDescent="0.2"/>
    <row r="606" s="8" customFormat="1" x14ac:dyDescent="0.2"/>
    <row r="607" s="8" customFormat="1" x14ac:dyDescent="0.2"/>
    <row r="608" s="8" customFormat="1" x14ac:dyDescent="0.2"/>
    <row r="609" s="8" customFormat="1" x14ac:dyDescent="0.2"/>
    <row r="610" s="8" customFormat="1" x14ac:dyDescent="0.2"/>
    <row r="611" s="8" customFormat="1" x14ac:dyDescent="0.2"/>
    <row r="612" s="8" customFormat="1" x14ac:dyDescent="0.2"/>
    <row r="613" s="8" customFormat="1" x14ac:dyDescent="0.2"/>
    <row r="614" s="8" customFormat="1" x14ac:dyDescent="0.2"/>
    <row r="615" s="8" customFormat="1" x14ac:dyDescent="0.2"/>
    <row r="616" s="8" customFormat="1" x14ac:dyDescent="0.2"/>
    <row r="617" s="8" customFormat="1" x14ac:dyDescent="0.2"/>
    <row r="618" s="8" customFormat="1" x14ac:dyDescent="0.2"/>
    <row r="619" s="8" customFormat="1" x14ac:dyDescent="0.2"/>
    <row r="620" s="8" customFormat="1" x14ac:dyDescent="0.2"/>
    <row r="621" s="8" customFormat="1" x14ac:dyDescent="0.2"/>
    <row r="622" s="8" customFormat="1" x14ac:dyDescent="0.2"/>
    <row r="623" s="8" customFormat="1" x14ac:dyDescent="0.2"/>
    <row r="624" s="8" customFormat="1" x14ac:dyDescent="0.2"/>
    <row r="625" s="8" customFormat="1" x14ac:dyDescent="0.2"/>
    <row r="626" s="8" customFormat="1" x14ac:dyDescent="0.2"/>
    <row r="627" s="8" customFormat="1" x14ac:dyDescent="0.2"/>
    <row r="628" s="8" customFormat="1" x14ac:dyDescent="0.2"/>
    <row r="629" s="8" customFormat="1" x14ac:dyDescent="0.2"/>
    <row r="630" s="8" customFormat="1" x14ac:dyDescent="0.2"/>
    <row r="631" s="8" customFormat="1" x14ac:dyDescent="0.2"/>
    <row r="632" s="8" customFormat="1" x14ac:dyDescent="0.2"/>
    <row r="633" s="8" customFormat="1" x14ac:dyDescent="0.2"/>
    <row r="634" s="8" customFormat="1" x14ac:dyDescent="0.2"/>
    <row r="635" s="8" customFormat="1" x14ac:dyDescent="0.2"/>
    <row r="636" s="8" customFormat="1" x14ac:dyDescent="0.2"/>
    <row r="637" s="8" customFormat="1" x14ac:dyDescent="0.2"/>
    <row r="638" s="8" customFormat="1" x14ac:dyDescent="0.2"/>
    <row r="639" s="8" customFormat="1" x14ac:dyDescent="0.2"/>
    <row r="640" s="8" customFormat="1" x14ac:dyDescent="0.2"/>
    <row r="641" s="8" customFormat="1" x14ac:dyDescent="0.2"/>
    <row r="642" s="8" customFormat="1" x14ac:dyDescent="0.2"/>
    <row r="643" s="8" customFormat="1" x14ac:dyDescent="0.2"/>
    <row r="644" s="8" customFormat="1" x14ac:dyDescent="0.2"/>
    <row r="645" s="8" customFormat="1" x14ac:dyDescent="0.2"/>
    <row r="646" s="8" customFormat="1" x14ac:dyDescent="0.2"/>
    <row r="647" s="8" customFormat="1" x14ac:dyDescent="0.2"/>
    <row r="648" s="8" customFormat="1" x14ac:dyDescent="0.2"/>
    <row r="649" s="8" customFormat="1" x14ac:dyDescent="0.2"/>
    <row r="650" s="8" customFormat="1" x14ac:dyDescent="0.2"/>
    <row r="651" s="8" customFormat="1" x14ac:dyDescent="0.2"/>
    <row r="652" s="8" customFormat="1" x14ac:dyDescent="0.2"/>
    <row r="653" s="8" customFormat="1" x14ac:dyDescent="0.2"/>
    <row r="654" s="8" customFormat="1" x14ac:dyDescent="0.2"/>
    <row r="655" s="8" customFormat="1" x14ac:dyDescent="0.2"/>
    <row r="656" s="8" customFormat="1" x14ac:dyDescent="0.2"/>
    <row r="657" s="8" customFormat="1" x14ac:dyDescent="0.2"/>
    <row r="658" s="8" customFormat="1" x14ac:dyDescent="0.2"/>
    <row r="659" s="8" customFormat="1" x14ac:dyDescent="0.2"/>
    <row r="660" s="8" customFormat="1" x14ac:dyDescent="0.2"/>
    <row r="661" s="8" customFormat="1" x14ac:dyDescent="0.2"/>
    <row r="662" s="8" customFormat="1" x14ac:dyDescent="0.2"/>
    <row r="663" s="8" customFormat="1" x14ac:dyDescent="0.2"/>
    <row r="664" s="8" customFormat="1" x14ac:dyDescent="0.2"/>
    <row r="665" s="8" customFormat="1" x14ac:dyDescent="0.2"/>
    <row r="666" s="8" customFormat="1" x14ac:dyDescent="0.2"/>
    <row r="667" s="8" customFormat="1" x14ac:dyDescent="0.2"/>
    <row r="668" s="8" customFormat="1" x14ac:dyDescent="0.2"/>
    <row r="669" s="8" customFormat="1" x14ac:dyDescent="0.2"/>
    <row r="670" s="8" customFormat="1" x14ac:dyDescent="0.2"/>
    <row r="671" s="8" customFormat="1" x14ac:dyDescent="0.2"/>
    <row r="672" s="8" customFormat="1" x14ac:dyDescent="0.2"/>
    <row r="673" s="8" customFormat="1" x14ac:dyDescent="0.2"/>
    <row r="674" s="8" customFormat="1" x14ac:dyDescent="0.2"/>
    <row r="675" s="8" customFormat="1" x14ac:dyDescent="0.2"/>
    <row r="676" s="8" customFormat="1" x14ac:dyDescent="0.2"/>
    <row r="677" s="8" customFormat="1" x14ac:dyDescent="0.2"/>
    <row r="678" s="8" customFormat="1" x14ac:dyDescent="0.2"/>
    <row r="679" s="8" customFormat="1" x14ac:dyDescent="0.2"/>
    <row r="680" s="8" customFormat="1" x14ac:dyDescent="0.2"/>
    <row r="681" s="8" customFormat="1" x14ac:dyDescent="0.2"/>
    <row r="682" s="8" customFormat="1" x14ac:dyDescent="0.2"/>
    <row r="683" s="8" customFormat="1" x14ac:dyDescent="0.2"/>
    <row r="684" s="8" customFormat="1" x14ac:dyDescent="0.2"/>
    <row r="685" s="8" customFormat="1" x14ac:dyDescent="0.2"/>
    <row r="686" s="8" customFormat="1" x14ac:dyDescent="0.2"/>
    <row r="687" s="8" customFormat="1" x14ac:dyDescent="0.2"/>
    <row r="688" s="8" customFormat="1" x14ac:dyDescent="0.2"/>
    <row r="689" s="8" customFormat="1" x14ac:dyDescent="0.2"/>
    <row r="690" s="8" customFormat="1" x14ac:dyDescent="0.2"/>
    <row r="691" s="8" customFormat="1" x14ac:dyDescent="0.2"/>
    <row r="692" s="8" customFormat="1" x14ac:dyDescent="0.2"/>
    <row r="693" s="8" customFormat="1" x14ac:dyDescent="0.2"/>
    <row r="694" s="8" customFormat="1" x14ac:dyDescent="0.2"/>
    <row r="695" s="8" customFormat="1" x14ac:dyDescent="0.2"/>
    <row r="696" s="8" customFormat="1" x14ac:dyDescent="0.2"/>
    <row r="697" s="8" customFormat="1" x14ac:dyDescent="0.2"/>
    <row r="698" s="8" customFormat="1" x14ac:dyDescent="0.2"/>
    <row r="699" s="8" customFormat="1" x14ac:dyDescent="0.2"/>
    <row r="700" s="8" customFormat="1" x14ac:dyDescent="0.2"/>
    <row r="701" s="8" customFormat="1" x14ac:dyDescent="0.2"/>
    <row r="702" s="8" customFormat="1" x14ac:dyDescent="0.2"/>
    <row r="703" s="8" customFormat="1" x14ac:dyDescent="0.2"/>
    <row r="704" s="8" customFormat="1" x14ac:dyDescent="0.2"/>
    <row r="705" s="8" customFormat="1" x14ac:dyDescent="0.2"/>
    <row r="706" s="8" customFormat="1" x14ac:dyDescent="0.2"/>
    <row r="707" s="8" customFormat="1" x14ac:dyDescent="0.2"/>
    <row r="708" s="8" customFormat="1" x14ac:dyDescent="0.2"/>
    <row r="709" s="8" customFormat="1" x14ac:dyDescent="0.2"/>
    <row r="710" s="8" customFormat="1" x14ac:dyDescent="0.2"/>
    <row r="711" s="8" customFormat="1" x14ac:dyDescent="0.2"/>
    <row r="712" s="8" customFormat="1" x14ac:dyDescent="0.2"/>
    <row r="713" s="8" customFormat="1" x14ac:dyDescent="0.2"/>
    <row r="714" s="8" customFormat="1" x14ac:dyDescent="0.2"/>
    <row r="715" s="8" customFormat="1" x14ac:dyDescent="0.2"/>
    <row r="716" s="8" customFormat="1" x14ac:dyDescent="0.2"/>
    <row r="717" s="8" customFormat="1" x14ac:dyDescent="0.2"/>
    <row r="718" s="8" customFormat="1" x14ac:dyDescent="0.2"/>
    <row r="719" s="8" customFormat="1" x14ac:dyDescent="0.2"/>
    <row r="720" s="8" customFormat="1" x14ac:dyDescent="0.2"/>
    <row r="721" s="8" customFormat="1" x14ac:dyDescent="0.2"/>
    <row r="722" s="8" customFormat="1" x14ac:dyDescent="0.2"/>
    <row r="723" s="8" customFormat="1" x14ac:dyDescent="0.2"/>
    <row r="724" s="8" customFormat="1" x14ac:dyDescent="0.2"/>
    <row r="725" s="8" customFormat="1" x14ac:dyDescent="0.2"/>
    <row r="726" s="8" customFormat="1" x14ac:dyDescent="0.2"/>
    <row r="727" s="8" customFormat="1" x14ac:dyDescent="0.2"/>
    <row r="728" s="8" customFormat="1" x14ac:dyDescent="0.2"/>
    <row r="729" s="8" customFormat="1" x14ac:dyDescent="0.2"/>
    <row r="730" s="8" customFormat="1" x14ac:dyDescent="0.2"/>
    <row r="731" s="8" customFormat="1" x14ac:dyDescent="0.2"/>
    <row r="732" s="8" customFormat="1" x14ac:dyDescent="0.2"/>
    <row r="733" s="8" customFormat="1" x14ac:dyDescent="0.2"/>
    <row r="734" s="8" customFormat="1" x14ac:dyDescent="0.2"/>
    <row r="735" s="8" customFormat="1" x14ac:dyDescent="0.2"/>
    <row r="736" s="8" customFormat="1" x14ac:dyDescent="0.2"/>
    <row r="737" s="8" customFormat="1" x14ac:dyDescent="0.2"/>
    <row r="738" s="8" customFormat="1" x14ac:dyDescent="0.2"/>
    <row r="739" s="8" customFormat="1" x14ac:dyDescent="0.2"/>
    <row r="740" s="8" customFormat="1" x14ac:dyDescent="0.2"/>
    <row r="741" s="8" customFormat="1" x14ac:dyDescent="0.2"/>
    <row r="742" s="8" customFormat="1" x14ac:dyDescent="0.2"/>
    <row r="743" s="8" customFormat="1" x14ac:dyDescent="0.2"/>
    <row r="744" s="8" customFormat="1" x14ac:dyDescent="0.2"/>
    <row r="745" s="8" customFormat="1" x14ac:dyDescent="0.2"/>
    <row r="746" s="8" customFormat="1" x14ac:dyDescent="0.2"/>
    <row r="747" s="8" customFormat="1" x14ac:dyDescent="0.2"/>
    <row r="748" s="8" customFormat="1" x14ac:dyDescent="0.2"/>
    <row r="749" s="8" customFormat="1" x14ac:dyDescent="0.2"/>
    <row r="750" s="8" customFormat="1" x14ac:dyDescent="0.2"/>
    <row r="751" s="8" customFormat="1" x14ac:dyDescent="0.2"/>
    <row r="752" s="8" customFormat="1" x14ac:dyDescent="0.2"/>
    <row r="753" s="8" customFormat="1" x14ac:dyDescent="0.2"/>
    <row r="754" s="8" customFormat="1" x14ac:dyDescent="0.2"/>
    <row r="755" s="8" customFormat="1" x14ac:dyDescent="0.2"/>
    <row r="756" s="8" customFormat="1" x14ac:dyDescent="0.2"/>
    <row r="757" s="8" customFormat="1" x14ac:dyDescent="0.2"/>
    <row r="758" s="8" customFormat="1" x14ac:dyDescent="0.2"/>
    <row r="759" s="8" customFormat="1" x14ac:dyDescent="0.2"/>
    <row r="760" s="8" customFormat="1" x14ac:dyDescent="0.2"/>
    <row r="761" s="8" customFormat="1" x14ac:dyDescent="0.2"/>
    <row r="762" s="8" customFormat="1" x14ac:dyDescent="0.2"/>
    <row r="763" s="8" customFormat="1" x14ac:dyDescent="0.2"/>
    <row r="764" s="8" customFormat="1" x14ac:dyDescent="0.2"/>
    <row r="765" s="8" customFormat="1" x14ac:dyDescent="0.2"/>
    <row r="766" s="8" customFormat="1" x14ac:dyDescent="0.2"/>
    <row r="767" s="8" customFormat="1" x14ac:dyDescent="0.2"/>
    <row r="768" s="8" customFormat="1" x14ac:dyDescent="0.2"/>
    <row r="769" s="8" customFormat="1" x14ac:dyDescent="0.2"/>
    <row r="770" s="8" customFormat="1" x14ac:dyDescent="0.2"/>
    <row r="771" s="8" customFormat="1" x14ac:dyDescent="0.2"/>
    <row r="772" s="8" customFormat="1" x14ac:dyDescent="0.2"/>
    <row r="773" s="8" customFormat="1" x14ac:dyDescent="0.2"/>
    <row r="774" s="8" customFormat="1" x14ac:dyDescent="0.2"/>
    <row r="775" s="8" customFormat="1" x14ac:dyDescent="0.2"/>
    <row r="776" s="8" customFormat="1" x14ac:dyDescent="0.2"/>
    <row r="777" s="8" customFormat="1" x14ac:dyDescent="0.2"/>
    <row r="778" s="8" customFormat="1" x14ac:dyDescent="0.2"/>
    <row r="779" s="8" customFormat="1" x14ac:dyDescent="0.2"/>
    <row r="780" s="8" customFormat="1" x14ac:dyDescent="0.2"/>
    <row r="781" s="8" customFormat="1" x14ac:dyDescent="0.2"/>
    <row r="782" s="8" customFormat="1" x14ac:dyDescent="0.2"/>
    <row r="783" s="8" customFormat="1" x14ac:dyDescent="0.2"/>
    <row r="784" s="8" customFormat="1" x14ac:dyDescent="0.2"/>
    <row r="785" s="8" customFormat="1" x14ac:dyDescent="0.2"/>
    <row r="786" s="8" customFormat="1" x14ac:dyDescent="0.2"/>
    <row r="787" s="8" customFormat="1" x14ac:dyDescent="0.2"/>
    <row r="788" s="8" customFormat="1" x14ac:dyDescent="0.2"/>
    <row r="789" s="8" customFormat="1" x14ac:dyDescent="0.2"/>
    <row r="790" s="8" customFormat="1" x14ac:dyDescent="0.2"/>
    <row r="791" s="8" customFormat="1" x14ac:dyDescent="0.2"/>
    <row r="792" s="8" customFormat="1" x14ac:dyDescent="0.2"/>
    <row r="793" s="8" customFormat="1" x14ac:dyDescent="0.2"/>
    <row r="794" s="8" customFormat="1" x14ac:dyDescent="0.2"/>
    <row r="795" s="8" customFormat="1" x14ac:dyDescent="0.2"/>
    <row r="796" s="8" customFormat="1" x14ac:dyDescent="0.2"/>
    <row r="797" s="8" customFormat="1" x14ac:dyDescent="0.2"/>
    <row r="798" s="8" customFormat="1" x14ac:dyDescent="0.2"/>
    <row r="799" s="8" customFormat="1" x14ac:dyDescent="0.2"/>
    <row r="800" s="8" customFormat="1" x14ac:dyDescent="0.2"/>
    <row r="801" s="8" customFormat="1" x14ac:dyDescent="0.2"/>
    <row r="802" s="8" customFormat="1" x14ac:dyDescent="0.2"/>
    <row r="803" s="8" customFormat="1" x14ac:dyDescent="0.2"/>
    <row r="804" s="8" customFormat="1" x14ac:dyDescent="0.2"/>
    <row r="805" s="8" customFormat="1" x14ac:dyDescent="0.2"/>
    <row r="806" s="8" customFormat="1" x14ac:dyDescent="0.2"/>
    <row r="807" s="8" customFormat="1" x14ac:dyDescent="0.2"/>
    <row r="808" s="8" customFormat="1" x14ac:dyDescent="0.2"/>
    <row r="809" s="8" customFormat="1" x14ac:dyDescent="0.2"/>
    <row r="810" s="8" customFormat="1" x14ac:dyDescent="0.2"/>
    <row r="811" s="8" customFormat="1" x14ac:dyDescent="0.2"/>
    <row r="812" s="8" customFormat="1" x14ac:dyDescent="0.2"/>
    <row r="813" s="8" customFormat="1" x14ac:dyDescent="0.2"/>
    <row r="814" s="8" customFormat="1" x14ac:dyDescent="0.2"/>
    <row r="815" s="8" customFormat="1" x14ac:dyDescent="0.2"/>
    <row r="816" s="8" customFormat="1" x14ac:dyDescent="0.2"/>
    <row r="817" s="8" customFormat="1" x14ac:dyDescent="0.2"/>
    <row r="818" s="8" customFormat="1" x14ac:dyDescent="0.2"/>
    <row r="819" s="8" customFormat="1" x14ac:dyDescent="0.2"/>
    <row r="820" s="8" customFormat="1" x14ac:dyDescent="0.2"/>
    <row r="821" s="8" customFormat="1" x14ac:dyDescent="0.2"/>
    <row r="822" s="8" customFormat="1" x14ac:dyDescent="0.2"/>
    <row r="823" s="8" customFormat="1" x14ac:dyDescent="0.2"/>
    <row r="824" s="8" customFormat="1" x14ac:dyDescent="0.2"/>
    <row r="825" s="8" customFormat="1" x14ac:dyDescent="0.2"/>
    <row r="826" s="8" customFormat="1" x14ac:dyDescent="0.2"/>
    <row r="827" s="8" customFormat="1" x14ac:dyDescent="0.2"/>
    <row r="828" s="8" customFormat="1" x14ac:dyDescent="0.2"/>
    <row r="829" s="8" customFormat="1" x14ac:dyDescent="0.2"/>
    <row r="830" s="8" customFormat="1" x14ac:dyDescent="0.2"/>
    <row r="831" s="8" customFormat="1" x14ac:dyDescent="0.2"/>
    <row r="832" s="8" customFormat="1" x14ac:dyDescent="0.2"/>
    <row r="833" s="8" customFormat="1" x14ac:dyDescent="0.2"/>
    <row r="834" s="8" customFormat="1" x14ac:dyDescent="0.2"/>
    <row r="835" s="8" customFormat="1" x14ac:dyDescent="0.2"/>
    <row r="836" s="8" customFormat="1" x14ac:dyDescent="0.2"/>
    <row r="837" s="8" customFormat="1" x14ac:dyDescent="0.2"/>
    <row r="838" s="8" customFormat="1" x14ac:dyDescent="0.2"/>
    <row r="839" s="8" customFormat="1" x14ac:dyDescent="0.2"/>
    <row r="840" s="8" customFormat="1" x14ac:dyDescent="0.2"/>
    <row r="841" s="8" customFormat="1" x14ac:dyDescent="0.2"/>
    <row r="842" s="8" customFormat="1" x14ac:dyDescent="0.2"/>
    <row r="843" s="8" customFormat="1" x14ac:dyDescent="0.2"/>
    <row r="844" s="8" customFormat="1" x14ac:dyDescent="0.2"/>
    <row r="845" s="8" customFormat="1" x14ac:dyDescent="0.2"/>
    <row r="846" s="8" customFormat="1" x14ac:dyDescent="0.2"/>
    <row r="847" s="8" customFormat="1" x14ac:dyDescent="0.2"/>
    <row r="848" s="8" customFormat="1" x14ac:dyDescent="0.2"/>
    <row r="849" s="8" customFormat="1" x14ac:dyDescent="0.2"/>
    <row r="850" s="8" customFormat="1" x14ac:dyDescent="0.2"/>
    <row r="851" s="8" customFormat="1" x14ac:dyDescent="0.2"/>
    <row r="852" s="8" customFormat="1" x14ac:dyDescent="0.2"/>
    <row r="853" s="8" customFormat="1" x14ac:dyDescent="0.2"/>
    <row r="854" s="8" customFormat="1" x14ac:dyDescent="0.2"/>
    <row r="855" s="8" customFormat="1" x14ac:dyDescent="0.2"/>
    <row r="856" s="8" customFormat="1" x14ac:dyDescent="0.2"/>
    <row r="857" s="8" customFormat="1" x14ac:dyDescent="0.2"/>
    <row r="858" s="8" customFormat="1" x14ac:dyDescent="0.2"/>
    <row r="859" s="8" customFormat="1" x14ac:dyDescent="0.2"/>
    <row r="860" s="8" customFormat="1" x14ac:dyDescent="0.2"/>
    <row r="861" s="8" customFormat="1" x14ac:dyDescent="0.2"/>
    <row r="862" s="8" customFormat="1" x14ac:dyDescent="0.2"/>
    <row r="863" s="8" customFormat="1" x14ac:dyDescent="0.2"/>
    <row r="864" s="8" customFormat="1" x14ac:dyDescent="0.2"/>
    <row r="865" s="8" customFormat="1" x14ac:dyDescent="0.2"/>
    <row r="866" s="8" customFormat="1" x14ac:dyDescent="0.2"/>
    <row r="867" s="8" customFormat="1" x14ac:dyDescent="0.2"/>
    <row r="868" s="8" customFormat="1" x14ac:dyDescent="0.2"/>
    <row r="869" s="8" customFormat="1" x14ac:dyDescent="0.2"/>
    <row r="870" s="8" customFormat="1" x14ac:dyDescent="0.2"/>
    <row r="871" s="8" customFormat="1" x14ac:dyDescent="0.2"/>
    <row r="872" s="8" customFormat="1" x14ac:dyDescent="0.2"/>
    <row r="873" s="8" customFormat="1" x14ac:dyDescent="0.2"/>
    <row r="874" s="8" customFormat="1" x14ac:dyDescent="0.2"/>
    <row r="875" s="8" customFormat="1" x14ac:dyDescent="0.2"/>
    <row r="876" s="8" customFormat="1" x14ac:dyDescent="0.2"/>
    <row r="877" s="8" customFormat="1" x14ac:dyDescent="0.2"/>
    <row r="878" s="8" customFormat="1" x14ac:dyDescent="0.2"/>
    <row r="879" s="8" customFormat="1" x14ac:dyDescent="0.2"/>
    <row r="880" s="8" customFormat="1" x14ac:dyDescent="0.2"/>
    <row r="881" s="8" customFormat="1" x14ac:dyDescent="0.2"/>
    <row r="882" s="8" customFormat="1" x14ac:dyDescent="0.2"/>
    <row r="883" s="8" customFormat="1" x14ac:dyDescent="0.2"/>
    <row r="884" s="8" customFormat="1" x14ac:dyDescent="0.2"/>
    <row r="885" s="8" customFormat="1" x14ac:dyDescent="0.2"/>
    <row r="886" s="8" customFormat="1" x14ac:dyDescent="0.2"/>
    <row r="887" s="8" customFormat="1" x14ac:dyDescent="0.2"/>
    <row r="888" s="8" customFormat="1" x14ac:dyDescent="0.2"/>
    <row r="889" s="8" customFormat="1" x14ac:dyDescent="0.2"/>
    <row r="890" s="8" customFormat="1" x14ac:dyDescent="0.2"/>
    <row r="891" s="8" customFormat="1" x14ac:dyDescent="0.2"/>
    <row r="892" s="8" customFormat="1" x14ac:dyDescent="0.2"/>
    <row r="893" s="8" customFormat="1" x14ac:dyDescent="0.2"/>
    <row r="894" s="8" customFormat="1" x14ac:dyDescent="0.2"/>
    <row r="895" s="8" customFormat="1" x14ac:dyDescent="0.2"/>
    <row r="896" s="8" customFormat="1" x14ac:dyDescent="0.2"/>
    <row r="897" s="8" customFormat="1" x14ac:dyDescent="0.2"/>
    <row r="898" s="8" customFormat="1" x14ac:dyDescent="0.2"/>
    <row r="899" s="8" customFormat="1" x14ac:dyDescent="0.2"/>
    <row r="900" s="8" customFormat="1" x14ac:dyDescent="0.2"/>
    <row r="901" s="8" customFormat="1" x14ac:dyDescent="0.2"/>
    <row r="902" s="8" customFormat="1" x14ac:dyDescent="0.2"/>
    <row r="903" s="8" customFormat="1" x14ac:dyDescent="0.2"/>
    <row r="904" s="8" customFormat="1" x14ac:dyDescent="0.2"/>
    <row r="905" s="8" customFormat="1" x14ac:dyDescent="0.2"/>
    <row r="906" s="8" customFormat="1" x14ac:dyDescent="0.2"/>
    <row r="907" s="8" customFormat="1" x14ac:dyDescent="0.2"/>
    <row r="908" s="8" customFormat="1" x14ac:dyDescent="0.2"/>
    <row r="909" s="8" customFormat="1" x14ac:dyDescent="0.2"/>
    <row r="910" s="8" customFormat="1" x14ac:dyDescent="0.2"/>
    <row r="911" s="8" customFormat="1" x14ac:dyDescent="0.2"/>
    <row r="912" s="8" customFormat="1" x14ac:dyDescent="0.2"/>
    <row r="913" s="8" customFormat="1" x14ac:dyDescent="0.2"/>
    <row r="914" s="8" customFormat="1" x14ac:dyDescent="0.2"/>
    <row r="915" s="8" customFormat="1" x14ac:dyDescent="0.2"/>
    <row r="916" s="8" customFormat="1" x14ac:dyDescent="0.2"/>
    <row r="917" s="8" customFormat="1" x14ac:dyDescent="0.2"/>
    <row r="918" s="8" customFormat="1" x14ac:dyDescent="0.2"/>
    <row r="919" s="8" customFormat="1" x14ac:dyDescent="0.2"/>
    <row r="920" s="8" customFormat="1" x14ac:dyDescent="0.2"/>
    <row r="921" s="8" customFormat="1" x14ac:dyDescent="0.2"/>
    <row r="922" s="8" customFormat="1" x14ac:dyDescent="0.2"/>
    <row r="923" s="8" customFormat="1" x14ac:dyDescent="0.2"/>
    <row r="924" s="8" customFormat="1" x14ac:dyDescent="0.2"/>
    <row r="925" s="8" customFormat="1" x14ac:dyDescent="0.2"/>
    <row r="926" s="8" customFormat="1" x14ac:dyDescent="0.2"/>
    <row r="927" s="8" customFormat="1" x14ac:dyDescent="0.2"/>
    <row r="928" s="8" customFormat="1" x14ac:dyDescent="0.2"/>
    <row r="929" s="8" customFormat="1" x14ac:dyDescent="0.2"/>
    <row r="930" s="8" customFormat="1" x14ac:dyDescent="0.2"/>
    <row r="931" s="8" customFormat="1" x14ac:dyDescent="0.2"/>
    <row r="932" s="8" customFormat="1" x14ac:dyDescent="0.2"/>
    <row r="933" s="8" customFormat="1" x14ac:dyDescent="0.2"/>
    <row r="934" s="8" customFormat="1" x14ac:dyDescent="0.2"/>
    <row r="935" s="8" customFormat="1" x14ac:dyDescent="0.2"/>
    <row r="936" s="8" customFormat="1" x14ac:dyDescent="0.2"/>
    <row r="937" s="8" customFormat="1" x14ac:dyDescent="0.2"/>
    <row r="938" s="8" customFormat="1" x14ac:dyDescent="0.2"/>
    <row r="939" s="8" customFormat="1" x14ac:dyDescent="0.2"/>
    <row r="940" s="8" customFormat="1" x14ac:dyDescent="0.2"/>
    <row r="941" s="8" customFormat="1" x14ac:dyDescent="0.2"/>
    <row r="942" s="8" customFormat="1" x14ac:dyDescent="0.2"/>
    <row r="943" s="8" customFormat="1" x14ac:dyDescent="0.2"/>
    <row r="944" s="8" customFormat="1" x14ac:dyDescent="0.2"/>
    <row r="945" s="8" customFormat="1" x14ac:dyDescent="0.2"/>
    <row r="946" s="8" customFormat="1" x14ac:dyDescent="0.2"/>
    <row r="947" s="8" customFormat="1" x14ac:dyDescent="0.2"/>
    <row r="948" s="8" customFormat="1" x14ac:dyDescent="0.2"/>
    <row r="949" s="8" customFormat="1" x14ac:dyDescent="0.2"/>
    <row r="950" s="8" customFormat="1" x14ac:dyDescent="0.2"/>
    <row r="951" s="8" customFormat="1" x14ac:dyDescent="0.2"/>
    <row r="952" s="8" customFormat="1" x14ac:dyDescent="0.2"/>
    <row r="953" s="8" customFormat="1" x14ac:dyDescent="0.2"/>
    <row r="954" s="8" customFormat="1" x14ac:dyDescent="0.2"/>
    <row r="955" s="8" customFormat="1" x14ac:dyDescent="0.2"/>
    <row r="956" s="8" customFormat="1" x14ac:dyDescent="0.2"/>
    <row r="957" s="8" customFormat="1" x14ac:dyDescent="0.2"/>
    <row r="958" s="8" customFormat="1" x14ac:dyDescent="0.2"/>
    <row r="959" s="8" customFormat="1" x14ac:dyDescent="0.2"/>
    <row r="960" s="8" customFormat="1" x14ac:dyDescent="0.2"/>
    <row r="961" s="8" customFormat="1" x14ac:dyDescent="0.2"/>
    <row r="962" s="8" customFormat="1" x14ac:dyDescent="0.2"/>
    <row r="963" s="8" customFormat="1" x14ac:dyDescent="0.2"/>
    <row r="964" s="8" customFormat="1" x14ac:dyDescent="0.2"/>
    <row r="965" s="8" customFormat="1" x14ac:dyDescent="0.2"/>
    <row r="966" s="8" customFormat="1" x14ac:dyDescent="0.2"/>
    <row r="967" s="8" customFormat="1" x14ac:dyDescent="0.2"/>
    <row r="968" s="8" customFormat="1" x14ac:dyDescent="0.2"/>
    <row r="969" s="8" customFormat="1" x14ac:dyDescent="0.2"/>
    <row r="970" s="8" customFormat="1" x14ac:dyDescent="0.2"/>
    <row r="971" s="8" customFormat="1" x14ac:dyDescent="0.2"/>
    <row r="972" s="8" customFormat="1" x14ac:dyDescent="0.2"/>
    <row r="973" s="8" customFormat="1" x14ac:dyDescent="0.2"/>
    <row r="974" s="8" customFormat="1" x14ac:dyDescent="0.2"/>
    <row r="975" s="8" customFormat="1" x14ac:dyDescent="0.2"/>
    <row r="976" s="8" customFormat="1" x14ac:dyDescent="0.2"/>
    <row r="977" s="8" customFormat="1" x14ac:dyDescent="0.2"/>
    <row r="978" s="8" customFormat="1" x14ac:dyDescent="0.2"/>
    <row r="979" s="8" customFormat="1" x14ac:dyDescent="0.2"/>
    <row r="980" s="8" customFormat="1" x14ac:dyDescent="0.2"/>
    <row r="981" s="8" customFormat="1" x14ac:dyDescent="0.2"/>
    <row r="982" s="8" customFormat="1" x14ac:dyDescent="0.2"/>
    <row r="983" s="8" customFormat="1" x14ac:dyDescent="0.2"/>
    <row r="984" s="8" customFormat="1" x14ac:dyDescent="0.2"/>
    <row r="985" s="8" customFormat="1" x14ac:dyDescent="0.2"/>
    <row r="986" s="8" customFormat="1" x14ac:dyDescent="0.2"/>
    <row r="987" s="8" customFormat="1" x14ac:dyDescent="0.2"/>
    <row r="988" s="8" customFormat="1" x14ac:dyDescent="0.2"/>
    <row r="989" s="8" customFormat="1" x14ac:dyDescent="0.2"/>
    <row r="990" s="8" customFormat="1" x14ac:dyDescent="0.2"/>
    <row r="991" s="8" customFormat="1" x14ac:dyDescent="0.2"/>
    <row r="992" s="8" customFormat="1" x14ac:dyDescent="0.2"/>
    <row r="993" s="8" customFormat="1" x14ac:dyDescent="0.2"/>
    <row r="994" s="8" customFormat="1" x14ac:dyDescent="0.2"/>
    <row r="995" s="8" customFormat="1" x14ac:dyDescent="0.2"/>
    <row r="996" s="8" customFormat="1" x14ac:dyDescent="0.2"/>
    <row r="997" s="8" customFormat="1" x14ac:dyDescent="0.2"/>
    <row r="998" s="8" customFormat="1" x14ac:dyDescent="0.2"/>
    <row r="999" s="8" customFormat="1" x14ac:dyDescent="0.2"/>
    <row r="1000" s="8" customFormat="1" x14ac:dyDescent="0.2"/>
    <row r="1001" s="8" customFormat="1" x14ac:dyDescent="0.2"/>
    <row r="1002" s="8" customFormat="1" x14ac:dyDescent="0.2"/>
    <row r="1003" s="8" customFormat="1" x14ac:dyDescent="0.2"/>
    <row r="1004" s="8" customFormat="1" x14ac:dyDescent="0.2"/>
    <row r="1005" s="8" customFormat="1" x14ac:dyDescent="0.2"/>
    <row r="1006" s="8" customFormat="1" x14ac:dyDescent="0.2"/>
    <row r="1007" s="8" customFormat="1" x14ac:dyDescent="0.2"/>
    <row r="1008" s="8" customFormat="1" x14ac:dyDescent="0.2"/>
    <row r="1009" s="8" customFormat="1" x14ac:dyDescent="0.2"/>
    <row r="1010" s="8" customFormat="1" x14ac:dyDescent="0.2"/>
    <row r="1011" s="8" customFormat="1" x14ac:dyDescent="0.2"/>
    <row r="1012" s="8" customFormat="1" x14ac:dyDescent="0.2"/>
    <row r="1013" s="8" customFormat="1" x14ac:dyDescent="0.2"/>
    <row r="1014" s="8" customFormat="1" x14ac:dyDescent="0.2"/>
    <row r="1015" s="8" customFormat="1" x14ac:dyDescent="0.2"/>
    <row r="1016" s="8" customFormat="1" x14ac:dyDescent="0.2"/>
    <row r="1017" s="8" customFormat="1" x14ac:dyDescent="0.2"/>
    <row r="1018" s="8" customFormat="1" x14ac:dyDescent="0.2"/>
    <row r="1019" s="8" customFormat="1" x14ac:dyDescent="0.2"/>
    <row r="1020" s="8" customFormat="1" x14ac:dyDescent="0.2"/>
    <row r="1021" s="8" customFormat="1" x14ac:dyDescent="0.2"/>
    <row r="1022" s="8" customFormat="1" x14ac:dyDescent="0.2"/>
    <row r="1023" s="8" customFormat="1" x14ac:dyDescent="0.2"/>
    <row r="1024" s="8" customFormat="1" x14ac:dyDescent="0.2"/>
    <row r="1025" s="8" customFormat="1" x14ac:dyDescent="0.2"/>
    <row r="1026" s="8" customFormat="1" x14ac:dyDescent="0.2"/>
    <row r="1027" s="8" customFormat="1" x14ac:dyDescent="0.2"/>
    <row r="1028" s="8" customFormat="1" x14ac:dyDescent="0.2"/>
    <row r="1029" s="8" customFormat="1" x14ac:dyDescent="0.2"/>
    <row r="1030" s="8" customFormat="1" x14ac:dyDescent="0.2"/>
    <row r="1031" s="8" customFormat="1" x14ac:dyDescent="0.2"/>
    <row r="1032" s="8" customFormat="1" x14ac:dyDescent="0.2"/>
    <row r="1033" s="8" customFormat="1" x14ac:dyDescent="0.2"/>
    <row r="1034" s="8" customFormat="1" x14ac:dyDescent="0.2"/>
    <row r="1035" s="8" customFormat="1" x14ac:dyDescent="0.2"/>
    <row r="1036" s="8" customFormat="1" x14ac:dyDescent="0.2"/>
    <row r="1037" s="8" customFormat="1" x14ac:dyDescent="0.2"/>
    <row r="1038" s="8" customFormat="1" x14ac:dyDescent="0.2"/>
    <row r="1039" s="8" customFormat="1" x14ac:dyDescent="0.2"/>
    <row r="1040" s="8" customFormat="1" x14ac:dyDescent="0.2"/>
    <row r="1041" s="8" customFormat="1" x14ac:dyDescent="0.2"/>
    <row r="1042" s="8" customFormat="1" x14ac:dyDescent="0.2"/>
    <row r="1043" s="8" customFormat="1" x14ac:dyDescent="0.2"/>
    <row r="1044" s="8" customFormat="1" x14ac:dyDescent="0.2"/>
    <row r="1045" s="8" customFormat="1" x14ac:dyDescent="0.2"/>
    <row r="1046" s="8" customFormat="1" x14ac:dyDescent="0.2"/>
    <row r="1047" s="8" customFormat="1" x14ac:dyDescent="0.2"/>
    <row r="1048" s="8" customFormat="1" x14ac:dyDescent="0.2"/>
    <row r="1049" s="8" customFormat="1" x14ac:dyDescent="0.2"/>
    <row r="1050" s="8" customFormat="1" x14ac:dyDescent="0.2"/>
    <row r="1051" s="8" customFormat="1" x14ac:dyDescent="0.2"/>
    <row r="1052" s="8" customFormat="1" x14ac:dyDescent="0.2"/>
    <row r="1053" s="8" customFormat="1" x14ac:dyDescent="0.2"/>
    <row r="1054" s="8" customFormat="1" x14ac:dyDescent="0.2"/>
    <row r="1055" s="8" customFormat="1" x14ac:dyDescent="0.2"/>
    <row r="1056" s="8" customFormat="1" x14ac:dyDescent="0.2"/>
    <row r="1057" s="8" customFormat="1" x14ac:dyDescent="0.2"/>
    <row r="1058" s="8" customFormat="1" x14ac:dyDescent="0.2"/>
    <row r="1059" s="8" customFormat="1" x14ac:dyDescent="0.2"/>
    <row r="1060" s="8" customFormat="1" x14ac:dyDescent="0.2"/>
    <row r="1061" s="8" customFormat="1" x14ac:dyDescent="0.2"/>
    <row r="1062" s="8" customFormat="1" x14ac:dyDescent="0.2"/>
    <row r="1063" s="8" customFormat="1" x14ac:dyDescent="0.2"/>
    <row r="1064" s="8" customFormat="1" x14ac:dyDescent="0.2"/>
    <row r="1065" s="8" customFormat="1" x14ac:dyDescent="0.2"/>
    <row r="1066" s="8" customFormat="1" x14ac:dyDescent="0.2"/>
    <row r="1067" s="8" customFormat="1" x14ac:dyDescent="0.2"/>
    <row r="1068" s="8" customFormat="1" x14ac:dyDescent="0.2"/>
    <row r="1069" s="8" customFormat="1" x14ac:dyDescent="0.2"/>
    <row r="1070" s="8" customFormat="1" x14ac:dyDescent="0.2"/>
    <row r="1071" s="8" customFormat="1" x14ac:dyDescent="0.2"/>
    <row r="1072" s="8" customFormat="1" x14ac:dyDescent="0.2"/>
    <row r="1073" s="8" customFormat="1" x14ac:dyDescent="0.2"/>
    <row r="1074" s="8" customFormat="1" x14ac:dyDescent="0.2"/>
    <row r="1075" s="8" customFormat="1" x14ac:dyDescent="0.2"/>
    <row r="1076" s="8" customFormat="1" x14ac:dyDescent="0.2"/>
    <row r="1077" s="8" customFormat="1" x14ac:dyDescent="0.2"/>
    <row r="1078" s="8" customFormat="1" x14ac:dyDescent="0.2"/>
    <row r="1079" s="8" customFormat="1" x14ac:dyDescent="0.2"/>
    <row r="1080" s="8" customFormat="1" x14ac:dyDescent="0.2"/>
    <row r="1081" s="8" customFormat="1" x14ac:dyDescent="0.2"/>
    <row r="1082" s="8" customFormat="1" x14ac:dyDescent="0.2"/>
    <row r="1083" s="8" customFormat="1" x14ac:dyDescent="0.2"/>
    <row r="1084" s="8" customFormat="1" x14ac:dyDescent="0.2"/>
    <row r="1085" s="8" customFormat="1" x14ac:dyDescent="0.2"/>
    <row r="1086" s="8" customFormat="1" x14ac:dyDescent="0.2"/>
    <row r="1087" s="8" customFormat="1" x14ac:dyDescent="0.2"/>
    <row r="1088" s="8" customFormat="1" x14ac:dyDescent="0.2"/>
    <row r="1089" s="8" customFormat="1" x14ac:dyDescent="0.2"/>
    <row r="1090" s="8" customFormat="1" x14ac:dyDescent="0.2"/>
    <row r="1091" s="8" customFormat="1" x14ac:dyDescent="0.2"/>
    <row r="1092" s="8" customFormat="1" x14ac:dyDescent="0.2"/>
    <row r="1093" s="8" customFormat="1" x14ac:dyDescent="0.2"/>
    <row r="1094" s="8" customFormat="1" x14ac:dyDescent="0.2"/>
    <row r="1095" s="8" customFormat="1" x14ac:dyDescent="0.2"/>
    <row r="1096" s="8" customFormat="1" x14ac:dyDescent="0.2"/>
    <row r="1097" s="8" customFormat="1" x14ac:dyDescent="0.2"/>
    <row r="1098" s="8" customFormat="1" x14ac:dyDescent="0.2"/>
    <row r="1099" s="8" customFormat="1" x14ac:dyDescent="0.2"/>
    <row r="1100" s="8" customFormat="1" x14ac:dyDescent="0.2"/>
    <row r="1101" s="8" customFormat="1" x14ac:dyDescent="0.2"/>
    <row r="1102" s="8" customFormat="1" x14ac:dyDescent="0.2"/>
    <row r="1103" s="8" customFormat="1" x14ac:dyDescent="0.2"/>
    <row r="1104" s="8" customFormat="1" x14ac:dyDescent="0.2"/>
    <row r="1105" s="8" customFormat="1" x14ac:dyDescent="0.2"/>
    <row r="1106" s="8" customFormat="1" x14ac:dyDescent="0.2"/>
    <row r="1107" s="8" customFormat="1" x14ac:dyDescent="0.2"/>
    <row r="1108" s="8" customFormat="1" x14ac:dyDescent="0.2"/>
    <row r="1109" s="8" customFormat="1" x14ac:dyDescent="0.2"/>
    <row r="1110" s="8" customFormat="1" x14ac:dyDescent="0.2"/>
    <row r="1111" s="8" customFormat="1" x14ac:dyDescent="0.2"/>
    <row r="1112" s="8" customFormat="1" x14ac:dyDescent="0.2"/>
    <row r="1113" s="8" customFormat="1" x14ac:dyDescent="0.2"/>
    <row r="1114" s="8" customFormat="1" x14ac:dyDescent="0.2"/>
    <row r="1115" s="8" customFormat="1" x14ac:dyDescent="0.2"/>
    <row r="1116" s="8" customFormat="1" x14ac:dyDescent="0.2"/>
    <row r="1117" s="8" customFormat="1" x14ac:dyDescent="0.2"/>
    <row r="1118" s="8" customFormat="1" x14ac:dyDescent="0.2"/>
    <row r="1119" s="8" customFormat="1" x14ac:dyDescent="0.2"/>
    <row r="1120" s="8" customFormat="1" x14ac:dyDescent="0.2"/>
    <row r="1121" s="8" customFormat="1" x14ac:dyDescent="0.2"/>
    <row r="1122" s="8" customFormat="1" x14ac:dyDescent="0.2"/>
    <row r="1123" s="8" customFormat="1" x14ac:dyDescent="0.2"/>
    <row r="1124" s="8" customFormat="1" x14ac:dyDescent="0.2"/>
    <row r="1125" s="8" customFormat="1" x14ac:dyDescent="0.2"/>
    <row r="1126" s="8" customFormat="1" x14ac:dyDescent="0.2"/>
    <row r="1127" s="8" customFormat="1" x14ac:dyDescent="0.2"/>
    <row r="1128" s="8" customFormat="1" x14ac:dyDescent="0.2"/>
    <row r="1129" s="8" customFormat="1" x14ac:dyDescent="0.2"/>
    <row r="1130" s="8" customFormat="1" x14ac:dyDescent="0.2"/>
    <row r="1131" s="8" customFormat="1" x14ac:dyDescent="0.2"/>
    <row r="1132" s="8" customFormat="1" x14ac:dyDescent="0.2"/>
    <row r="1133" s="8" customFormat="1" x14ac:dyDescent="0.2"/>
    <row r="1134" s="8" customFormat="1" x14ac:dyDescent="0.2"/>
    <row r="1135" s="8" customFormat="1" x14ac:dyDescent="0.2"/>
    <row r="1136" s="8" customFormat="1" x14ac:dyDescent="0.2"/>
    <row r="1137" s="8" customFormat="1" x14ac:dyDescent="0.2"/>
    <row r="1138" s="8" customFormat="1" x14ac:dyDescent="0.2"/>
    <row r="1139" s="8" customFormat="1" x14ac:dyDescent="0.2"/>
    <row r="1140" s="8" customFormat="1" x14ac:dyDescent="0.2"/>
    <row r="1141" s="8" customFormat="1" x14ac:dyDescent="0.2"/>
    <row r="1142" s="8" customFormat="1" x14ac:dyDescent="0.2"/>
    <row r="1143" s="8" customFormat="1" x14ac:dyDescent="0.2"/>
    <row r="1144" s="8" customFormat="1" x14ac:dyDescent="0.2"/>
    <row r="1145" s="8" customFormat="1" x14ac:dyDescent="0.2"/>
    <row r="1146" s="8" customFormat="1" x14ac:dyDescent="0.2"/>
    <row r="1147" s="8" customFormat="1" x14ac:dyDescent="0.2"/>
    <row r="1148" s="8" customFormat="1" x14ac:dyDescent="0.2"/>
    <row r="1149" s="8" customFormat="1" x14ac:dyDescent="0.2"/>
    <row r="1150" s="8" customFormat="1" x14ac:dyDescent="0.2"/>
    <row r="1151" s="8" customFormat="1" x14ac:dyDescent="0.2"/>
    <row r="1152" s="8" customFormat="1" x14ac:dyDescent="0.2"/>
    <row r="1153" s="8" customFormat="1" x14ac:dyDescent="0.2"/>
    <row r="1154" s="8" customFormat="1" x14ac:dyDescent="0.2"/>
    <row r="1155" s="8" customFormat="1" x14ac:dyDescent="0.2"/>
    <row r="1156" s="8" customFormat="1" x14ac:dyDescent="0.2"/>
    <row r="1157" s="8" customFormat="1" x14ac:dyDescent="0.2"/>
    <row r="1158" s="8" customFormat="1" x14ac:dyDescent="0.2"/>
    <row r="1159" s="8" customFormat="1" x14ac:dyDescent="0.2"/>
    <row r="1160" s="8" customFormat="1" x14ac:dyDescent="0.2"/>
    <row r="1161" s="8" customFormat="1" x14ac:dyDescent="0.2"/>
    <row r="1162" s="8" customFormat="1" x14ac:dyDescent="0.2"/>
    <row r="1163" s="8" customFormat="1" x14ac:dyDescent="0.2"/>
    <row r="1164" s="8" customFormat="1" x14ac:dyDescent="0.2"/>
    <row r="1165" s="8" customFormat="1" x14ac:dyDescent="0.2"/>
    <row r="1166" s="8" customFormat="1" x14ac:dyDescent="0.2"/>
    <row r="1167" s="8" customFormat="1" x14ac:dyDescent="0.2"/>
    <row r="1168" s="8" customFormat="1" x14ac:dyDescent="0.2"/>
    <row r="1169" s="8" customFormat="1" x14ac:dyDescent="0.2"/>
    <row r="1170" s="8" customFormat="1" x14ac:dyDescent="0.2"/>
    <row r="1171" s="8" customFormat="1" x14ac:dyDescent="0.2"/>
    <row r="1172" s="8" customFormat="1" x14ac:dyDescent="0.2"/>
    <row r="1173" s="8" customFormat="1" x14ac:dyDescent="0.2"/>
    <row r="1174" s="8" customFormat="1" x14ac:dyDescent="0.2"/>
    <row r="1175" s="8" customFormat="1" x14ac:dyDescent="0.2"/>
    <row r="1176" s="8" customFormat="1" x14ac:dyDescent="0.2"/>
    <row r="1177" s="8" customFormat="1" x14ac:dyDescent="0.2"/>
    <row r="1178" s="8" customFormat="1" x14ac:dyDescent="0.2"/>
    <row r="1179" s="8" customFormat="1" x14ac:dyDescent="0.2"/>
    <row r="1180" s="8" customFormat="1" x14ac:dyDescent="0.2"/>
    <row r="1181" s="8" customFormat="1" x14ac:dyDescent="0.2"/>
    <row r="1182" s="8" customFormat="1" x14ac:dyDescent="0.2"/>
    <row r="1183" s="8" customFormat="1" x14ac:dyDescent="0.2"/>
    <row r="1184" s="8" customFormat="1" x14ac:dyDescent="0.2"/>
    <row r="1185" s="8" customFormat="1" x14ac:dyDescent="0.2"/>
    <row r="1186" s="8" customFormat="1" x14ac:dyDescent="0.2"/>
    <row r="1187" s="8" customFormat="1" x14ac:dyDescent="0.2"/>
    <row r="1188" s="8" customFormat="1" x14ac:dyDescent="0.2"/>
    <row r="1189" s="8" customFormat="1" x14ac:dyDescent="0.2"/>
    <row r="1190" s="8" customFormat="1" x14ac:dyDescent="0.2"/>
    <row r="1191" s="8" customFormat="1" x14ac:dyDescent="0.2"/>
    <row r="1192" s="8" customFormat="1" x14ac:dyDescent="0.2"/>
    <row r="1193" s="8" customFormat="1" x14ac:dyDescent="0.2"/>
    <row r="1194" s="8" customFormat="1" x14ac:dyDescent="0.2"/>
    <row r="1195" s="8" customFormat="1" x14ac:dyDescent="0.2"/>
    <row r="1196" s="8" customFormat="1" x14ac:dyDescent="0.2"/>
    <row r="1197" s="8" customFormat="1" x14ac:dyDescent="0.2"/>
    <row r="1198" s="8" customFormat="1" x14ac:dyDescent="0.2"/>
    <row r="1199" s="8" customFormat="1" x14ac:dyDescent="0.2"/>
    <row r="1200" s="8" customFormat="1" x14ac:dyDescent="0.2"/>
    <row r="1201" s="8" customFormat="1" x14ac:dyDescent="0.2"/>
    <row r="1202" s="8" customFormat="1" x14ac:dyDescent="0.2"/>
    <row r="1203" s="8" customFormat="1" x14ac:dyDescent="0.2"/>
    <row r="1204" s="8" customFormat="1" x14ac:dyDescent="0.2"/>
    <row r="1205" s="8" customFormat="1" x14ac:dyDescent="0.2"/>
    <row r="1206" s="8" customFormat="1" x14ac:dyDescent="0.2"/>
    <row r="1207" s="8" customFormat="1" x14ac:dyDescent="0.2"/>
    <row r="1208" s="8" customFormat="1" x14ac:dyDescent="0.2"/>
    <row r="1209" s="8" customFormat="1" x14ac:dyDescent="0.2"/>
    <row r="1210" s="8" customFormat="1" x14ac:dyDescent="0.2"/>
    <row r="1211" s="8" customFormat="1" x14ac:dyDescent="0.2"/>
    <row r="1212" s="8" customFormat="1" x14ac:dyDescent="0.2"/>
    <row r="1213" s="8" customFormat="1" x14ac:dyDescent="0.2"/>
    <row r="1214" s="8" customFormat="1" x14ac:dyDescent="0.2"/>
    <row r="1215" s="8" customFormat="1" x14ac:dyDescent="0.2"/>
    <row r="1216" s="8" customFormat="1" x14ac:dyDescent="0.2"/>
    <row r="1217" s="8" customFormat="1" x14ac:dyDescent="0.2"/>
    <row r="1218" s="8" customFormat="1" x14ac:dyDescent="0.2"/>
    <row r="1219" s="8" customFormat="1" x14ac:dyDescent="0.2"/>
    <row r="1220" s="8" customFormat="1" x14ac:dyDescent="0.2"/>
    <row r="1221" s="8" customFormat="1" x14ac:dyDescent="0.2"/>
    <row r="1222" s="8" customFormat="1" x14ac:dyDescent="0.2"/>
    <row r="1223" s="8" customFormat="1" x14ac:dyDescent="0.2"/>
    <row r="1224" s="8" customFormat="1" x14ac:dyDescent="0.2"/>
    <row r="1225" s="8" customFormat="1" x14ac:dyDescent="0.2"/>
    <row r="1226" s="8" customFormat="1" x14ac:dyDescent="0.2"/>
    <row r="1227" s="8" customFormat="1" x14ac:dyDescent="0.2"/>
    <row r="1228" s="8" customFormat="1" x14ac:dyDescent="0.2"/>
    <row r="1229" s="8" customFormat="1" x14ac:dyDescent="0.2"/>
    <row r="1230" s="8" customFormat="1" x14ac:dyDescent="0.2"/>
    <row r="1231" s="8" customFormat="1" x14ac:dyDescent="0.2"/>
    <row r="1232" s="8" customFormat="1" x14ac:dyDescent="0.2"/>
    <row r="1233" s="8" customFormat="1" x14ac:dyDescent="0.2"/>
    <row r="1234" s="8" customFormat="1" x14ac:dyDescent="0.2"/>
    <row r="1235" s="8" customFormat="1" x14ac:dyDescent="0.2"/>
    <row r="1236" s="8" customFormat="1" x14ac:dyDescent="0.2"/>
    <row r="1237" s="8" customFormat="1" x14ac:dyDescent="0.2"/>
    <row r="1238" s="8" customFormat="1" x14ac:dyDescent="0.2"/>
    <row r="1239" s="8" customFormat="1" x14ac:dyDescent="0.2"/>
    <row r="1240" s="8" customFormat="1" x14ac:dyDescent="0.2"/>
    <row r="1241" s="8" customFormat="1" x14ac:dyDescent="0.2"/>
    <row r="1242" s="8" customFormat="1" x14ac:dyDescent="0.2"/>
    <row r="1243" s="8" customFormat="1" x14ac:dyDescent="0.2"/>
    <row r="1244" s="8" customFormat="1" x14ac:dyDescent="0.2"/>
    <row r="1245" s="8" customFormat="1" x14ac:dyDescent="0.2"/>
    <row r="1246" s="8" customFormat="1" x14ac:dyDescent="0.2"/>
    <row r="1247" s="8" customFormat="1" x14ac:dyDescent="0.2"/>
    <row r="1248" s="8" customFormat="1" x14ac:dyDescent="0.2"/>
    <row r="1249" s="8" customFormat="1" x14ac:dyDescent="0.2"/>
    <row r="1250" s="8" customFormat="1" x14ac:dyDescent="0.2"/>
    <row r="1251" s="8" customFormat="1" x14ac:dyDescent="0.2"/>
    <row r="1252" s="8" customFormat="1" x14ac:dyDescent="0.2"/>
    <row r="1253" s="8" customFormat="1" x14ac:dyDescent="0.2"/>
    <row r="1254" s="8" customFormat="1" x14ac:dyDescent="0.2"/>
    <row r="1255" s="8" customFormat="1" x14ac:dyDescent="0.2"/>
    <row r="1256" s="8" customFormat="1" x14ac:dyDescent="0.2"/>
    <row r="1257" s="8" customFormat="1" x14ac:dyDescent="0.2"/>
    <row r="1258" s="8" customFormat="1" x14ac:dyDescent="0.2"/>
    <row r="1259" s="8" customFormat="1" x14ac:dyDescent="0.2"/>
    <row r="1260" s="8" customFormat="1" x14ac:dyDescent="0.2"/>
    <row r="1261" s="8" customFormat="1" x14ac:dyDescent="0.2"/>
    <row r="1262" s="8" customFormat="1" x14ac:dyDescent="0.2"/>
    <row r="1263" s="8" customFormat="1" x14ac:dyDescent="0.2"/>
    <row r="1264" s="8" customFormat="1" x14ac:dyDescent="0.2"/>
    <row r="1265" s="8" customFormat="1" x14ac:dyDescent="0.2"/>
    <row r="1266" s="8" customFormat="1" x14ac:dyDescent="0.2"/>
    <row r="1267" s="8" customFormat="1" x14ac:dyDescent="0.2"/>
    <row r="1268" s="8" customFormat="1" x14ac:dyDescent="0.2"/>
    <row r="1269" s="8" customFormat="1" x14ac:dyDescent="0.2"/>
    <row r="1270" s="8" customFormat="1" x14ac:dyDescent="0.2"/>
    <row r="1271" s="8" customFormat="1" x14ac:dyDescent="0.2"/>
    <row r="1272" s="8" customFormat="1" x14ac:dyDescent="0.2"/>
    <row r="1273" s="8" customFormat="1" x14ac:dyDescent="0.2"/>
    <row r="1274" s="8" customFormat="1" x14ac:dyDescent="0.2"/>
    <row r="1275" s="8" customFormat="1" x14ac:dyDescent="0.2"/>
    <row r="1276" s="8" customFormat="1" x14ac:dyDescent="0.2"/>
    <row r="1277" s="8" customFormat="1" x14ac:dyDescent="0.2"/>
    <row r="1278" s="8" customFormat="1" x14ac:dyDescent="0.2"/>
    <row r="1279" s="8" customFormat="1" x14ac:dyDescent="0.2"/>
    <row r="1280" s="8" customFormat="1" x14ac:dyDescent="0.2"/>
    <row r="1281" s="8" customFormat="1" x14ac:dyDescent="0.2"/>
    <row r="1282" s="8" customFormat="1" x14ac:dyDescent="0.2"/>
    <row r="1283" s="8" customFormat="1" x14ac:dyDescent="0.2"/>
    <row r="1284" s="8" customFormat="1" x14ac:dyDescent="0.2"/>
    <row r="1285" s="8" customFormat="1" x14ac:dyDescent="0.2"/>
    <row r="1286" s="8" customFormat="1" x14ac:dyDescent="0.2"/>
    <row r="1287" s="8" customFormat="1" x14ac:dyDescent="0.2"/>
    <row r="1288" s="8" customFormat="1" x14ac:dyDescent="0.2"/>
    <row r="1289" s="8" customFormat="1" x14ac:dyDescent="0.2"/>
    <row r="1290" s="8" customFormat="1" x14ac:dyDescent="0.2"/>
    <row r="1291" s="8" customFormat="1" x14ac:dyDescent="0.2"/>
    <row r="1292" s="8" customFormat="1" x14ac:dyDescent="0.2"/>
    <row r="1293" s="8" customFormat="1" x14ac:dyDescent="0.2"/>
    <row r="1294" s="8" customFormat="1" x14ac:dyDescent="0.2"/>
    <row r="1295" s="8" customFormat="1" x14ac:dyDescent="0.2"/>
    <row r="1296" s="8" customFormat="1" x14ac:dyDescent="0.2"/>
    <row r="1297" s="8" customFormat="1" x14ac:dyDescent="0.2"/>
    <row r="1298" s="8" customFormat="1" x14ac:dyDescent="0.2"/>
    <row r="1299" s="8" customFormat="1" x14ac:dyDescent="0.2"/>
    <row r="1300" s="8" customFormat="1" x14ac:dyDescent="0.2"/>
    <row r="1301" s="8" customFormat="1" x14ac:dyDescent="0.2"/>
    <row r="1302" s="8" customFormat="1" x14ac:dyDescent="0.2"/>
    <row r="1303" s="8" customFormat="1" x14ac:dyDescent="0.2"/>
    <row r="1304" s="8" customFormat="1" x14ac:dyDescent="0.2"/>
    <row r="1305" s="8" customFormat="1" x14ac:dyDescent="0.2"/>
    <row r="1306" s="8" customFormat="1" x14ac:dyDescent="0.2"/>
    <row r="1307" s="8" customFormat="1" x14ac:dyDescent="0.2"/>
    <row r="1308" s="8" customFormat="1" x14ac:dyDescent="0.2"/>
    <row r="1309" s="8" customFormat="1" x14ac:dyDescent="0.2"/>
    <row r="1310" s="8" customFormat="1" x14ac:dyDescent="0.2"/>
    <row r="1311" s="8" customFormat="1" x14ac:dyDescent="0.2"/>
    <row r="1312" s="8" customFormat="1" x14ac:dyDescent="0.2"/>
    <row r="1313" s="8" customFormat="1" x14ac:dyDescent="0.2"/>
    <row r="1314" s="8" customFormat="1" x14ac:dyDescent="0.2"/>
    <row r="1315" s="8" customFormat="1" x14ac:dyDescent="0.2"/>
    <row r="1316" s="8" customFormat="1" x14ac:dyDescent="0.2"/>
    <row r="1317" s="8" customFormat="1" x14ac:dyDescent="0.2"/>
    <row r="1318" s="8" customFormat="1" x14ac:dyDescent="0.2"/>
    <row r="1319" s="8" customFormat="1" x14ac:dyDescent="0.2"/>
    <row r="1320" s="8" customFormat="1" x14ac:dyDescent="0.2"/>
    <row r="1321" s="8" customFormat="1" x14ac:dyDescent="0.2"/>
    <row r="1322" s="8" customFormat="1" x14ac:dyDescent="0.2"/>
    <row r="1323" s="8" customFormat="1" x14ac:dyDescent="0.2"/>
    <row r="1324" s="8" customFormat="1" x14ac:dyDescent="0.2"/>
    <row r="1325" s="8" customFormat="1" x14ac:dyDescent="0.2"/>
    <row r="1326" s="8" customFormat="1" x14ac:dyDescent="0.2"/>
    <row r="1327" s="8" customFormat="1" x14ac:dyDescent="0.2"/>
    <row r="1328" s="8" customFormat="1" x14ac:dyDescent="0.2"/>
    <row r="1329" s="8" customFormat="1" x14ac:dyDescent="0.2"/>
    <row r="1330" s="8" customFormat="1" x14ac:dyDescent="0.2"/>
    <row r="1331" s="8" customFormat="1" x14ac:dyDescent="0.2"/>
    <row r="1332" s="8" customFormat="1" x14ac:dyDescent="0.2"/>
    <row r="1333" s="8" customFormat="1" x14ac:dyDescent="0.2"/>
    <row r="1334" s="8" customFormat="1" x14ac:dyDescent="0.2"/>
    <row r="1335" s="8" customFormat="1" x14ac:dyDescent="0.2"/>
    <row r="1336" s="8" customFormat="1" x14ac:dyDescent="0.2"/>
    <row r="1337" s="8" customFormat="1" x14ac:dyDescent="0.2"/>
    <row r="1338" s="8" customFormat="1" x14ac:dyDescent="0.2"/>
    <row r="1339" s="8" customFormat="1" x14ac:dyDescent="0.2"/>
    <row r="1340" s="8" customFormat="1" x14ac:dyDescent="0.2"/>
    <row r="1341" s="8" customFormat="1" x14ac:dyDescent="0.2"/>
    <row r="1342" s="8" customFormat="1" x14ac:dyDescent="0.2"/>
    <row r="1343" s="8" customFormat="1" x14ac:dyDescent="0.2"/>
    <row r="1344" s="8" customFormat="1" x14ac:dyDescent="0.2"/>
    <row r="1345" s="8" customFormat="1" x14ac:dyDescent="0.2"/>
    <row r="1346" s="8" customFormat="1" x14ac:dyDescent="0.2"/>
    <row r="1347" s="8" customFormat="1" x14ac:dyDescent="0.2"/>
    <row r="1348" s="8" customFormat="1" x14ac:dyDescent="0.2"/>
    <row r="1349" s="8" customFormat="1" x14ac:dyDescent="0.2"/>
    <row r="1350" s="8" customFormat="1" x14ac:dyDescent="0.2"/>
    <row r="1351" s="8" customFormat="1" x14ac:dyDescent="0.2"/>
    <row r="1352" s="8" customFormat="1" x14ac:dyDescent="0.2"/>
    <row r="1353" s="8" customFormat="1" x14ac:dyDescent="0.2"/>
    <row r="1354" s="8" customFormat="1" x14ac:dyDescent="0.2"/>
    <row r="1355" s="8" customFormat="1" x14ac:dyDescent="0.2"/>
    <row r="1356" s="8" customFormat="1" x14ac:dyDescent="0.2"/>
    <row r="1357" s="8" customFormat="1" x14ac:dyDescent="0.2"/>
    <row r="1358" s="8" customFormat="1" x14ac:dyDescent="0.2"/>
    <row r="1359" s="8" customFormat="1" x14ac:dyDescent="0.2"/>
    <row r="1360" s="8" customFormat="1" x14ac:dyDescent="0.2"/>
    <row r="1361" s="8" customFormat="1" x14ac:dyDescent="0.2"/>
    <row r="1362" s="8" customFormat="1" x14ac:dyDescent="0.2"/>
    <row r="1363" s="8" customFormat="1" x14ac:dyDescent="0.2"/>
    <row r="1364" s="8" customFormat="1" x14ac:dyDescent="0.2"/>
    <row r="1365" s="8" customFormat="1" x14ac:dyDescent="0.2"/>
    <row r="1366" s="8" customFormat="1" x14ac:dyDescent="0.2"/>
    <row r="1367" s="8" customFormat="1" x14ac:dyDescent="0.2"/>
    <row r="1368" s="8" customFormat="1" x14ac:dyDescent="0.2"/>
    <row r="1369" s="8" customFormat="1" x14ac:dyDescent="0.2"/>
    <row r="1370" s="8" customFormat="1" x14ac:dyDescent="0.2"/>
    <row r="1371" s="8" customFormat="1" x14ac:dyDescent="0.2"/>
    <row r="1372" s="8" customFormat="1" x14ac:dyDescent="0.2"/>
    <row r="1373" s="8" customFormat="1" x14ac:dyDescent="0.2"/>
    <row r="1374" s="8" customFormat="1" x14ac:dyDescent="0.2"/>
    <row r="1375" s="8" customFormat="1" x14ac:dyDescent="0.2"/>
    <row r="1376" s="8" customFormat="1" x14ac:dyDescent="0.2"/>
    <row r="1377" s="8" customFormat="1" x14ac:dyDescent="0.2"/>
    <row r="1378" s="8" customFormat="1" x14ac:dyDescent="0.2"/>
    <row r="1379" s="8" customFormat="1" x14ac:dyDescent="0.2"/>
    <row r="1380" s="8" customFormat="1" x14ac:dyDescent="0.2"/>
    <row r="1381" s="8" customFormat="1" x14ac:dyDescent="0.2"/>
    <row r="1382" s="8" customFormat="1" x14ac:dyDescent="0.2"/>
    <row r="1383" s="8" customFormat="1" x14ac:dyDescent="0.2"/>
    <row r="1384" s="8" customFormat="1" x14ac:dyDescent="0.2"/>
    <row r="1385" s="8" customFormat="1" x14ac:dyDescent="0.2"/>
    <row r="1386" s="8" customFormat="1" x14ac:dyDescent="0.2"/>
    <row r="1387" s="8" customFormat="1" x14ac:dyDescent="0.2"/>
    <row r="1388" s="8" customFormat="1" x14ac:dyDescent="0.2"/>
    <row r="1389" s="8" customFormat="1" x14ac:dyDescent="0.2"/>
    <row r="1390" s="8" customFormat="1" x14ac:dyDescent="0.2"/>
    <row r="1391" s="8" customFormat="1" x14ac:dyDescent="0.2"/>
    <row r="1392" s="8" customFormat="1" x14ac:dyDescent="0.2"/>
    <row r="1393" s="8" customFormat="1" x14ac:dyDescent="0.2"/>
    <row r="1394" s="8" customFormat="1" x14ac:dyDescent="0.2"/>
    <row r="1395" s="8" customFormat="1" x14ac:dyDescent="0.2"/>
    <row r="1396" s="8" customFormat="1" x14ac:dyDescent="0.2"/>
    <row r="1397" s="8" customFormat="1" x14ac:dyDescent="0.2"/>
    <row r="1398" s="8" customFormat="1" x14ac:dyDescent="0.2"/>
    <row r="1399" s="8" customFormat="1" x14ac:dyDescent="0.2"/>
    <row r="1400" s="8" customFormat="1" x14ac:dyDescent="0.2"/>
    <row r="1401" s="8" customFormat="1" x14ac:dyDescent="0.2"/>
    <row r="1402" s="8" customFormat="1" x14ac:dyDescent="0.2"/>
    <row r="1403" s="8" customFormat="1" x14ac:dyDescent="0.2"/>
    <row r="1404" s="8" customFormat="1" x14ac:dyDescent="0.2"/>
    <row r="1405" s="8" customFormat="1" x14ac:dyDescent="0.2"/>
    <row r="1406" s="8" customFormat="1" x14ac:dyDescent="0.2"/>
    <row r="1407" s="8" customFormat="1" x14ac:dyDescent="0.2"/>
    <row r="1408" s="8" customFormat="1" x14ac:dyDescent="0.2"/>
    <row r="1409" s="8" customFormat="1" x14ac:dyDescent="0.2"/>
    <row r="1410" s="8" customFormat="1" x14ac:dyDescent="0.2"/>
    <row r="1411" s="8" customFormat="1" x14ac:dyDescent="0.2"/>
    <row r="1412" s="8" customFormat="1" x14ac:dyDescent="0.2"/>
    <row r="1413" s="8" customFormat="1" x14ac:dyDescent="0.2"/>
    <row r="1414" s="8" customFormat="1" x14ac:dyDescent="0.2"/>
    <row r="1415" s="8" customFormat="1" x14ac:dyDescent="0.2"/>
    <row r="1416" s="8" customFormat="1" x14ac:dyDescent="0.2"/>
    <row r="1417" s="8" customFormat="1" x14ac:dyDescent="0.2"/>
    <row r="1418" s="8" customFormat="1" x14ac:dyDescent="0.2"/>
    <row r="1419" s="8" customFormat="1" x14ac:dyDescent="0.2"/>
    <row r="1420" s="8" customFormat="1" x14ac:dyDescent="0.2"/>
    <row r="1421" s="8" customFormat="1" x14ac:dyDescent="0.2"/>
    <row r="1422" s="8" customFormat="1" x14ac:dyDescent="0.2"/>
    <row r="1423" s="8" customFormat="1" x14ac:dyDescent="0.2"/>
    <row r="1424" s="8" customFormat="1" x14ac:dyDescent="0.2"/>
    <row r="1425" s="8" customFormat="1" x14ac:dyDescent="0.2"/>
    <row r="1426" s="8" customFormat="1" x14ac:dyDescent="0.2"/>
    <row r="1427" s="8" customFormat="1" x14ac:dyDescent="0.2"/>
    <row r="1428" s="8" customFormat="1" x14ac:dyDescent="0.2"/>
    <row r="1429" s="8" customFormat="1" x14ac:dyDescent="0.2"/>
    <row r="1430" s="8" customFormat="1" x14ac:dyDescent="0.2"/>
    <row r="1431" s="8" customFormat="1" x14ac:dyDescent="0.2"/>
    <row r="1432" s="8" customFormat="1" x14ac:dyDescent="0.2"/>
    <row r="1433" s="8" customFormat="1" x14ac:dyDescent="0.2"/>
    <row r="1434" s="8" customFormat="1" x14ac:dyDescent="0.2"/>
    <row r="1435" s="8" customFormat="1" x14ac:dyDescent="0.2"/>
    <row r="1436" s="8" customFormat="1" x14ac:dyDescent="0.2"/>
    <row r="1437" s="8" customFormat="1" x14ac:dyDescent="0.2"/>
    <row r="1438" s="8" customFormat="1" x14ac:dyDescent="0.2"/>
    <row r="1439" s="8" customFormat="1" x14ac:dyDescent="0.2"/>
    <row r="1440" s="8" customFormat="1" x14ac:dyDescent="0.2"/>
    <row r="1441" s="8" customFormat="1" x14ac:dyDescent="0.2"/>
    <row r="1442" s="8" customFormat="1" x14ac:dyDescent="0.2"/>
    <row r="1443" s="8" customFormat="1" x14ac:dyDescent="0.2"/>
    <row r="1444" s="8" customFormat="1" x14ac:dyDescent="0.2"/>
    <row r="1445" s="8" customFormat="1" x14ac:dyDescent="0.2"/>
    <row r="1446" s="8" customFormat="1" x14ac:dyDescent="0.2"/>
    <row r="1447" s="8" customFormat="1" x14ac:dyDescent="0.2"/>
    <row r="1448" s="8" customFormat="1" x14ac:dyDescent="0.2"/>
    <row r="1449" s="8" customFormat="1" x14ac:dyDescent="0.2"/>
    <row r="1450" s="8" customFormat="1" x14ac:dyDescent="0.2"/>
    <row r="1451" s="8" customFormat="1" x14ac:dyDescent="0.2"/>
    <row r="1452" s="8" customFormat="1" x14ac:dyDescent="0.2"/>
    <row r="1453" s="8" customFormat="1" x14ac:dyDescent="0.2"/>
    <row r="1454" s="8" customFormat="1" x14ac:dyDescent="0.2"/>
    <row r="1455" s="8" customFormat="1" x14ac:dyDescent="0.2"/>
    <row r="1456" s="8" customFormat="1" x14ac:dyDescent="0.2"/>
    <row r="1457" s="8" customFormat="1" x14ac:dyDescent="0.2"/>
    <row r="1458" s="8" customFormat="1" x14ac:dyDescent="0.2"/>
    <row r="1459" s="8" customFormat="1" x14ac:dyDescent="0.2"/>
    <row r="1460" s="8" customFormat="1" x14ac:dyDescent="0.2"/>
    <row r="1461" s="8" customFormat="1" x14ac:dyDescent="0.2"/>
    <row r="1462" s="8" customFormat="1" x14ac:dyDescent="0.2"/>
    <row r="1463" s="8" customFormat="1" x14ac:dyDescent="0.2"/>
    <row r="1464" s="8" customFormat="1" x14ac:dyDescent="0.2"/>
    <row r="1465" s="8" customFormat="1" x14ac:dyDescent="0.2"/>
    <row r="1466" s="8" customFormat="1" x14ac:dyDescent="0.2"/>
    <row r="1467" s="8" customFormat="1" x14ac:dyDescent="0.2"/>
    <row r="1468" s="8" customFormat="1" x14ac:dyDescent="0.2"/>
    <row r="1469" s="8" customFormat="1" x14ac:dyDescent="0.2"/>
    <row r="1470" s="8" customFormat="1" x14ac:dyDescent="0.2"/>
    <row r="1471" s="8" customFormat="1" x14ac:dyDescent="0.2"/>
    <row r="1472" s="8" customFormat="1" x14ac:dyDescent="0.2"/>
    <row r="1473" s="8" customFormat="1" x14ac:dyDescent="0.2"/>
    <row r="1474" s="8" customFormat="1" x14ac:dyDescent="0.2"/>
    <row r="1475" s="8" customFormat="1" x14ac:dyDescent="0.2"/>
    <row r="1476" s="8" customFormat="1" x14ac:dyDescent="0.2"/>
    <row r="1477" s="8" customFormat="1" x14ac:dyDescent="0.2"/>
    <row r="1478" s="8" customFormat="1" x14ac:dyDescent="0.2"/>
    <row r="1479" s="8" customFormat="1" x14ac:dyDescent="0.2"/>
    <row r="1480" s="8" customFormat="1" x14ac:dyDescent="0.2"/>
    <row r="1481" s="8" customFormat="1" x14ac:dyDescent="0.2"/>
    <row r="1482" s="8" customFormat="1" x14ac:dyDescent="0.2"/>
    <row r="1483" s="8" customFormat="1" x14ac:dyDescent="0.2"/>
    <row r="1484" s="8" customFormat="1" x14ac:dyDescent="0.2"/>
    <row r="1485" s="8" customFormat="1" x14ac:dyDescent="0.2"/>
    <row r="1486" s="8" customFormat="1" x14ac:dyDescent="0.2"/>
    <row r="1487" s="8" customFormat="1" x14ac:dyDescent="0.2"/>
    <row r="1488" s="8" customFormat="1" x14ac:dyDescent="0.2"/>
    <row r="1489" s="8" customFormat="1" x14ac:dyDescent="0.2"/>
    <row r="1490" s="8" customFormat="1" x14ac:dyDescent="0.2"/>
    <row r="1491" s="8" customFormat="1" x14ac:dyDescent="0.2"/>
    <row r="1492" s="8" customFormat="1" x14ac:dyDescent="0.2"/>
    <row r="1493" s="8" customFormat="1" x14ac:dyDescent="0.2"/>
    <row r="1494" s="8" customFormat="1" x14ac:dyDescent="0.2"/>
    <row r="1495" s="8" customFormat="1" x14ac:dyDescent="0.2"/>
    <row r="1496" s="8" customFormat="1" x14ac:dyDescent="0.2"/>
    <row r="1497" s="8" customFormat="1" x14ac:dyDescent="0.2"/>
    <row r="1498" s="8" customFormat="1" x14ac:dyDescent="0.2"/>
    <row r="1499" s="8" customFormat="1" x14ac:dyDescent="0.2"/>
    <row r="1500" s="8" customFormat="1" x14ac:dyDescent="0.2"/>
    <row r="1501" s="8" customFormat="1" x14ac:dyDescent="0.2"/>
    <row r="1502" s="8" customFormat="1" x14ac:dyDescent="0.2"/>
    <row r="1503" s="8" customFormat="1" x14ac:dyDescent="0.2"/>
    <row r="1504" s="8" customFormat="1" x14ac:dyDescent="0.2"/>
    <row r="1505" s="8" customFormat="1" x14ac:dyDescent="0.2"/>
    <row r="1506" s="8" customFormat="1" x14ac:dyDescent="0.2"/>
    <row r="1507" s="8" customFormat="1" x14ac:dyDescent="0.2"/>
    <row r="1508" s="8" customFormat="1" x14ac:dyDescent="0.2"/>
    <row r="1509" s="8" customFormat="1" x14ac:dyDescent="0.2"/>
    <row r="1510" s="8" customFormat="1" x14ac:dyDescent="0.2"/>
    <row r="1511" s="8" customFormat="1" x14ac:dyDescent="0.2"/>
    <row r="1512" s="8" customFormat="1" x14ac:dyDescent="0.2"/>
    <row r="1513" s="8" customFormat="1" x14ac:dyDescent="0.2"/>
    <row r="1514" s="8" customFormat="1" x14ac:dyDescent="0.2"/>
    <row r="1515" s="8" customFormat="1" x14ac:dyDescent="0.2"/>
    <row r="1516" s="8" customFormat="1" x14ac:dyDescent="0.2"/>
    <row r="1517" s="8" customFormat="1" x14ac:dyDescent="0.2"/>
    <row r="1518" s="8" customFormat="1" x14ac:dyDescent="0.2"/>
    <row r="1519" s="8" customFormat="1" x14ac:dyDescent="0.2"/>
    <row r="1520" s="8" customFormat="1" x14ac:dyDescent="0.2"/>
    <row r="1521" s="8" customFormat="1" x14ac:dyDescent="0.2"/>
    <row r="1522" s="8" customFormat="1" x14ac:dyDescent="0.2"/>
    <row r="1523" s="8" customFormat="1" x14ac:dyDescent="0.2"/>
    <row r="1524" s="8" customFormat="1" x14ac:dyDescent="0.2"/>
    <row r="1525" s="8" customFormat="1" x14ac:dyDescent="0.2"/>
    <row r="1526" s="8" customFormat="1" x14ac:dyDescent="0.2"/>
    <row r="1527" s="8" customFormat="1" x14ac:dyDescent="0.2"/>
    <row r="1528" s="8" customFormat="1" x14ac:dyDescent="0.2"/>
    <row r="1529" s="8" customFormat="1" x14ac:dyDescent="0.2"/>
    <row r="1530" s="8" customFormat="1" x14ac:dyDescent="0.2"/>
    <row r="1531" s="8" customFormat="1" x14ac:dyDescent="0.2"/>
    <row r="1532" s="8" customFormat="1" x14ac:dyDescent="0.2"/>
    <row r="1533" s="8" customFormat="1" x14ac:dyDescent="0.2"/>
    <row r="1534" s="8" customFormat="1" x14ac:dyDescent="0.2"/>
    <row r="1535" s="8" customFormat="1" x14ac:dyDescent="0.2"/>
    <row r="1536" s="8" customFormat="1" x14ac:dyDescent="0.2"/>
    <row r="1537" s="8" customFormat="1" x14ac:dyDescent="0.2"/>
    <row r="1538" s="8" customFormat="1" x14ac:dyDescent="0.2"/>
    <row r="1539" s="8" customFormat="1" x14ac:dyDescent="0.2"/>
    <row r="1540" s="8" customFormat="1" x14ac:dyDescent="0.2"/>
    <row r="1541" s="8" customFormat="1" x14ac:dyDescent="0.2"/>
    <row r="1542" s="8" customFormat="1" x14ac:dyDescent="0.2"/>
    <row r="1543" s="8" customFormat="1" x14ac:dyDescent="0.2"/>
    <row r="1544" s="8" customFormat="1" x14ac:dyDescent="0.2"/>
    <row r="1545" s="8" customFormat="1" x14ac:dyDescent="0.2"/>
    <row r="1546" s="8" customFormat="1" x14ac:dyDescent="0.2"/>
    <row r="1547" s="8" customFormat="1" x14ac:dyDescent="0.2"/>
    <row r="1548" s="8" customFormat="1" x14ac:dyDescent="0.2"/>
    <row r="1549" s="8" customFormat="1" x14ac:dyDescent="0.2"/>
    <row r="1550" s="8" customFormat="1" x14ac:dyDescent="0.2"/>
    <row r="1551" s="8" customFormat="1" x14ac:dyDescent="0.2"/>
    <row r="1552" s="8" customFormat="1" x14ac:dyDescent="0.2"/>
    <row r="1553" s="8" customFormat="1" x14ac:dyDescent="0.2"/>
    <row r="1554" s="8" customFormat="1" x14ac:dyDescent="0.2"/>
    <row r="1555" s="8" customFormat="1" x14ac:dyDescent="0.2"/>
    <row r="1556" s="8" customFormat="1" x14ac:dyDescent="0.2"/>
    <row r="1557" s="8" customFormat="1" x14ac:dyDescent="0.2"/>
    <row r="1558" s="8" customFormat="1" x14ac:dyDescent="0.2"/>
    <row r="1559" s="8" customFormat="1" x14ac:dyDescent="0.2"/>
    <row r="1560" s="8" customFormat="1" x14ac:dyDescent="0.2"/>
    <row r="1561" s="8" customFormat="1" x14ac:dyDescent="0.2"/>
    <row r="1562" s="8" customFormat="1" x14ac:dyDescent="0.2"/>
    <row r="1563" s="8" customFormat="1" x14ac:dyDescent="0.2"/>
    <row r="1564" s="8" customFormat="1" x14ac:dyDescent="0.2"/>
    <row r="1565" s="8" customFormat="1" x14ac:dyDescent="0.2"/>
    <row r="1566" s="8" customFormat="1" x14ac:dyDescent="0.2"/>
    <row r="1567" s="8" customFormat="1" x14ac:dyDescent="0.2"/>
    <row r="1568" s="8" customFormat="1" x14ac:dyDescent="0.2"/>
    <row r="1569" s="8" customFormat="1" x14ac:dyDescent="0.2"/>
    <row r="1570" s="8" customFormat="1" x14ac:dyDescent="0.2"/>
    <row r="1571" s="8" customFormat="1" x14ac:dyDescent="0.2"/>
    <row r="1572" s="8" customFormat="1" x14ac:dyDescent="0.2"/>
    <row r="1573" s="8" customFormat="1" x14ac:dyDescent="0.2"/>
    <row r="1574" s="8" customFormat="1" x14ac:dyDescent="0.2"/>
    <row r="1575" s="8" customFormat="1" x14ac:dyDescent="0.2"/>
    <row r="1576" s="8" customFormat="1" x14ac:dyDescent="0.2"/>
    <row r="1577" s="8" customFormat="1" x14ac:dyDescent="0.2"/>
    <row r="1578" s="8" customFormat="1" x14ac:dyDescent="0.2"/>
    <row r="1579" s="8" customFormat="1" x14ac:dyDescent="0.2"/>
    <row r="1580" s="8" customFormat="1" x14ac:dyDescent="0.2"/>
    <row r="1581" s="8" customFormat="1" x14ac:dyDescent="0.2"/>
    <row r="1582" s="8" customFormat="1" x14ac:dyDescent="0.2"/>
    <row r="1583" s="8" customFormat="1" x14ac:dyDescent="0.2"/>
    <row r="1584" s="8" customFormat="1" x14ac:dyDescent="0.2"/>
    <row r="1585" s="8" customFormat="1" x14ac:dyDescent="0.2"/>
    <row r="1586" s="8" customFormat="1" x14ac:dyDescent="0.2"/>
    <row r="1587" s="8" customFormat="1" x14ac:dyDescent="0.2"/>
    <row r="1588" s="8" customFormat="1" x14ac:dyDescent="0.2"/>
    <row r="1589" s="8" customFormat="1" x14ac:dyDescent="0.2"/>
    <row r="1590" s="8" customFormat="1" x14ac:dyDescent="0.2"/>
    <row r="1591" s="8" customFormat="1" x14ac:dyDescent="0.2"/>
    <row r="1592" s="8" customFormat="1" x14ac:dyDescent="0.2"/>
    <row r="1593" s="8" customFormat="1" x14ac:dyDescent="0.2"/>
    <row r="1594" s="8" customFormat="1" x14ac:dyDescent="0.2"/>
    <row r="1595" s="8" customFormat="1" x14ac:dyDescent="0.2"/>
    <row r="1596" s="8" customFormat="1" x14ac:dyDescent="0.2"/>
    <row r="1597" s="8" customFormat="1" x14ac:dyDescent="0.2"/>
    <row r="1598" s="8" customFormat="1" x14ac:dyDescent="0.2"/>
    <row r="1599" s="8" customFormat="1" x14ac:dyDescent="0.2"/>
    <row r="1600" s="8" customFormat="1" x14ac:dyDescent="0.2"/>
    <row r="1601" s="8" customFormat="1" x14ac:dyDescent="0.2"/>
    <row r="1602" s="8" customFormat="1" x14ac:dyDescent="0.2"/>
    <row r="1603" s="8" customFormat="1" x14ac:dyDescent="0.2"/>
    <row r="1604" s="8" customFormat="1" x14ac:dyDescent="0.2"/>
    <row r="1605" s="8" customFormat="1" x14ac:dyDescent="0.2"/>
    <row r="1606" s="8" customFormat="1" x14ac:dyDescent="0.2"/>
    <row r="1607" s="8" customFormat="1" x14ac:dyDescent="0.2"/>
    <row r="1608" s="8" customFormat="1" x14ac:dyDescent="0.2"/>
    <row r="1609" s="8" customFormat="1" x14ac:dyDescent="0.2"/>
    <row r="1610" s="8" customFormat="1" x14ac:dyDescent="0.2"/>
    <row r="1611" s="8" customFormat="1" x14ac:dyDescent="0.2"/>
    <row r="1612" s="8" customFormat="1" x14ac:dyDescent="0.2"/>
    <row r="1613" s="8" customFormat="1" x14ac:dyDescent="0.2"/>
    <row r="1614" s="8" customFormat="1" x14ac:dyDescent="0.2"/>
    <row r="1615" s="8" customFormat="1" x14ac:dyDescent="0.2"/>
    <row r="1616" s="8" customFormat="1" x14ac:dyDescent="0.2"/>
    <row r="1617" s="8" customFormat="1" x14ac:dyDescent="0.2"/>
    <row r="1618" s="8" customFormat="1" x14ac:dyDescent="0.2"/>
    <row r="1619" s="8" customFormat="1" x14ac:dyDescent="0.2"/>
    <row r="1620" s="8" customFormat="1" x14ac:dyDescent="0.2"/>
    <row r="1621" s="8" customFormat="1" x14ac:dyDescent="0.2"/>
    <row r="1622" s="8" customFormat="1" x14ac:dyDescent="0.2"/>
    <row r="1623" s="8" customFormat="1" x14ac:dyDescent="0.2"/>
    <row r="1624" s="8" customFormat="1" x14ac:dyDescent="0.2"/>
    <row r="1625" s="8" customFormat="1" x14ac:dyDescent="0.2"/>
    <row r="1626" s="8" customFormat="1" x14ac:dyDescent="0.2"/>
    <row r="1627" s="8" customFormat="1" x14ac:dyDescent="0.2"/>
    <row r="1628" s="8" customFormat="1" x14ac:dyDescent="0.2"/>
    <row r="1629" s="8" customFormat="1" x14ac:dyDescent="0.2"/>
    <row r="1630" s="8" customFormat="1" x14ac:dyDescent="0.2"/>
    <row r="1631" s="8" customFormat="1" x14ac:dyDescent="0.2"/>
    <row r="1632" s="8" customFormat="1" x14ac:dyDescent="0.2"/>
    <row r="1633" s="8" customFormat="1" x14ac:dyDescent="0.2"/>
    <row r="1634" s="8" customFormat="1" x14ac:dyDescent="0.2"/>
    <row r="1635" s="8" customFormat="1" x14ac:dyDescent="0.2"/>
    <row r="1636" s="8" customFormat="1" x14ac:dyDescent="0.2"/>
    <row r="1637" s="8" customFormat="1" x14ac:dyDescent="0.2"/>
    <row r="1638" s="8" customFormat="1" x14ac:dyDescent="0.2"/>
    <row r="1639" s="8" customFormat="1" x14ac:dyDescent="0.2"/>
    <row r="1640" s="8" customFormat="1" x14ac:dyDescent="0.2"/>
    <row r="1641" s="8" customFormat="1" x14ac:dyDescent="0.2"/>
    <row r="1642" s="8" customFormat="1" x14ac:dyDescent="0.2"/>
    <row r="1643" s="8" customFormat="1" x14ac:dyDescent="0.2"/>
    <row r="1644" s="8" customFormat="1" x14ac:dyDescent="0.2"/>
    <row r="1645" s="8" customFormat="1" x14ac:dyDescent="0.2"/>
    <row r="1646" s="8" customFormat="1" x14ac:dyDescent="0.2"/>
    <row r="1647" s="8" customFormat="1" x14ac:dyDescent="0.2"/>
    <row r="1648" s="8" customFormat="1" x14ac:dyDescent="0.2"/>
    <row r="1649" s="8" customFormat="1" x14ac:dyDescent="0.2"/>
    <row r="1650" s="8" customFormat="1" x14ac:dyDescent="0.2"/>
    <row r="1651" s="8" customFormat="1" x14ac:dyDescent="0.2"/>
    <row r="1652" s="8" customFormat="1" x14ac:dyDescent="0.2"/>
    <row r="1653" s="8" customFormat="1" x14ac:dyDescent="0.2"/>
    <row r="1654" s="8" customFormat="1" x14ac:dyDescent="0.2"/>
    <row r="1655" s="8" customFormat="1" x14ac:dyDescent="0.2"/>
    <row r="1656" s="8" customFormat="1" x14ac:dyDescent="0.2"/>
    <row r="1657" s="8" customFormat="1" x14ac:dyDescent="0.2"/>
    <row r="1658" s="8" customFormat="1" x14ac:dyDescent="0.2"/>
    <row r="1659" s="8" customFormat="1" x14ac:dyDescent="0.2"/>
    <row r="1660" s="8" customFormat="1" x14ac:dyDescent="0.2"/>
    <row r="1661" s="8" customFormat="1" x14ac:dyDescent="0.2"/>
    <row r="1662" s="8" customFormat="1" x14ac:dyDescent="0.2"/>
    <row r="1663" s="8" customFormat="1" x14ac:dyDescent="0.2"/>
    <row r="1664" s="8" customFormat="1" x14ac:dyDescent="0.2"/>
    <row r="1665" s="8" customFormat="1" x14ac:dyDescent="0.2"/>
    <row r="1666" s="8" customFormat="1" x14ac:dyDescent="0.2"/>
    <row r="1667" s="8" customFormat="1" x14ac:dyDescent="0.2"/>
    <row r="1668" s="8" customFormat="1" x14ac:dyDescent="0.2"/>
    <row r="1669" s="8" customFormat="1" x14ac:dyDescent="0.2"/>
    <row r="1670" s="8" customFormat="1" x14ac:dyDescent="0.2"/>
    <row r="1671" s="8" customFormat="1" x14ac:dyDescent="0.2"/>
    <row r="1672" s="8" customFormat="1" x14ac:dyDescent="0.2"/>
    <row r="1673" s="8" customFormat="1" x14ac:dyDescent="0.2"/>
    <row r="1674" s="8" customFormat="1" x14ac:dyDescent="0.2"/>
    <row r="1675" s="8" customFormat="1" x14ac:dyDescent="0.2"/>
    <row r="1676" s="8" customFormat="1" x14ac:dyDescent="0.2"/>
    <row r="1677" s="8" customFormat="1" x14ac:dyDescent="0.2"/>
    <row r="1678" s="8" customFormat="1" x14ac:dyDescent="0.2"/>
    <row r="1679" s="8" customFormat="1" x14ac:dyDescent="0.2"/>
    <row r="1680" s="8" customFormat="1" x14ac:dyDescent="0.2"/>
    <row r="1681" s="8" customFormat="1" x14ac:dyDescent="0.2"/>
    <row r="1682" s="8" customFormat="1" x14ac:dyDescent="0.2"/>
    <row r="1683" s="8" customFormat="1" x14ac:dyDescent="0.2"/>
    <row r="1684" s="8" customFormat="1" x14ac:dyDescent="0.2"/>
    <row r="1685" s="8" customFormat="1" x14ac:dyDescent="0.2"/>
    <row r="1686" s="8" customFormat="1" x14ac:dyDescent="0.2"/>
    <row r="1687" s="8" customFormat="1" x14ac:dyDescent="0.2"/>
    <row r="1688" s="8" customFormat="1" x14ac:dyDescent="0.2"/>
    <row r="1689" s="8" customFormat="1" x14ac:dyDescent="0.2"/>
    <row r="1690" s="8" customFormat="1" x14ac:dyDescent="0.2"/>
    <row r="1691" s="8" customFormat="1" x14ac:dyDescent="0.2"/>
    <row r="1692" s="8" customFormat="1" x14ac:dyDescent="0.2"/>
    <row r="1693" s="8" customFormat="1" x14ac:dyDescent="0.2"/>
    <row r="1694" s="8" customFormat="1" x14ac:dyDescent="0.2"/>
    <row r="1695" s="8" customFormat="1" x14ac:dyDescent="0.2"/>
    <row r="1696" s="8" customFormat="1" x14ac:dyDescent="0.2"/>
    <row r="1697" s="8" customFormat="1" x14ac:dyDescent="0.2"/>
    <row r="1698" s="8" customFormat="1" x14ac:dyDescent="0.2"/>
    <row r="1699" s="8" customFormat="1" x14ac:dyDescent="0.2"/>
    <row r="1700" s="8" customFormat="1" x14ac:dyDescent="0.2"/>
    <row r="1701" s="8" customFormat="1" x14ac:dyDescent="0.2"/>
    <row r="1702" s="8" customFormat="1" x14ac:dyDescent="0.2"/>
    <row r="1703" s="8" customFormat="1" x14ac:dyDescent="0.2"/>
    <row r="1704" s="8" customFormat="1" x14ac:dyDescent="0.2"/>
    <row r="1705" s="8" customFormat="1" x14ac:dyDescent="0.2"/>
    <row r="1706" s="8" customFormat="1" x14ac:dyDescent="0.2"/>
    <row r="1707" s="8" customFormat="1" x14ac:dyDescent="0.2"/>
    <row r="1708" s="8" customFormat="1" x14ac:dyDescent="0.2"/>
    <row r="1709" s="8" customFormat="1" x14ac:dyDescent="0.2"/>
    <row r="1710" s="8" customFormat="1" x14ac:dyDescent="0.2"/>
    <row r="1711" s="8" customFormat="1" x14ac:dyDescent="0.2"/>
    <row r="1712" s="8" customFormat="1" x14ac:dyDescent="0.2"/>
    <row r="1713" s="8" customFormat="1" x14ac:dyDescent="0.2"/>
    <row r="1714" s="8" customFormat="1" x14ac:dyDescent="0.2"/>
    <row r="1715" s="8" customFormat="1" x14ac:dyDescent="0.2"/>
    <row r="1716" s="8" customFormat="1" x14ac:dyDescent="0.2"/>
    <row r="1717" s="8" customFormat="1" x14ac:dyDescent="0.2"/>
    <row r="1718" s="8" customFormat="1" x14ac:dyDescent="0.2"/>
    <row r="1719" s="8" customFormat="1" x14ac:dyDescent="0.2"/>
    <row r="1720" s="8" customFormat="1" x14ac:dyDescent="0.2"/>
    <row r="1721" s="8" customFormat="1" x14ac:dyDescent="0.2"/>
    <row r="1722" s="8" customFormat="1" x14ac:dyDescent="0.2"/>
    <row r="1723" s="8" customFormat="1" x14ac:dyDescent="0.2"/>
    <row r="1724" s="8" customFormat="1" x14ac:dyDescent="0.2"/>
    <row r="1725" s="8" customFormat="1" x14ac:dyDescent="0.2"/>
    <row r="1726" s="8" customFormat="1" x14ac:dyDescent="0.2"/>
    <row r="1727" s="8" customFormat="1" x14ac:dyDescent="0.2"/>
    <row r="1728" s="8" customFormat="1" x14ac:dyDescent="0.2"/>
    <row r="1729" s="8" customFormat="1" x14ac:dyDescent="0.2"/>
    <row r="1730" s="8" customFormat="1" x14ac:dyDescent="0.2"/>
    <row r="1731" s="8" customFormat="1" x14ac:dyDescent="0.2"/>
    <row r="1732" s="8" customFormat="1" x14ac:dyDescent="0.2"/>
    <row r="1733" s="8" customFormat="1" x14ac:dyDescent="0.2"/>
    <row r="1734" s="8" customFormat="1" x14ac:dyDescent="0.2"/>
    <row r="1735" s="8" customFormat="1" x14ac:dyDescent="0.2"/>
    <row r="1736" s="8" customFormat="1" x14ac:dyDescent="0.2"/>
    <row r="1737" s="8" customFormat="1" x14ac:dyDescent="0.2"/>
    <row r="1738" s="8" customFormat="1" x14ac:dyDescent="0.2"/>
    <row r="1739" s="8" customFormat="1" x14ac:dyDescent="0.2"/>
    <row r="1740" s="8" customFormat="1" x14ac:dyDescent="0.2"/>
    <row r="1741" s="8" customFormat="1" x14ac:dyDescent="0.2"/>
    <row r="1742" s="8" customFormat="1" x14ac:dyDescent="0.2"/>
    <row r="1743" s="8" customFormat="1" x14ac:dyDescent="0.2"/>
    <row r="1744" s="8" customFormat="1" x14ac:dyDescent="0.2"/>
    <row r="1745" s="8" customFormat="1" x14ac:dyDescent="0.2"/>
    <row r="1746" s="8" customFormat="1" x14ac:dyDescent="0.2"/>
    <row r="1747" s="8" customFormat="1" x14ac:dyDescent="0.2"/>
    <row r="1748" s="8" customFormat="1" x14ac:dyDescent="0.2"/>
    <row r="1749" s="8" customFormat="1" x14ac:dyDescent="0.2"/>
    <row r="1750" s="8" customFormat="1" x14ac:dyDescent="0.2"/>
    <row r="1751" s="8" customFormat="1" x14ac:dyDescent="0.2"/>
    <row r="1752" s="8" customFormat="1" x14ac:dyDescent="0.2"/>
    <row r="1753" s="8" customFormat="1" x14ac:dyDescent="0.2"/>
    <row r="1754" s="8" customFormat="1" x14ac:dyDescent="0.2"/>
    <row r="1755" s="8" customFormat="1" x14ac:dyDescent="0.2"/>
    <row r="1756" s="8" customFormat="1" x14ac:dyDescent="0.2"/>
    <row r="1757" s="8" customFormat="1" x14ac:dyDescent="0.2"/>
    <row r="1758" s="8" customFormat="1" x14ac:dyDescent="0.2"/>
    <row r="1759" s="8" customFormat="1" x14ac:dyDescent="0.2"/>
    <row r="1760" s="8" customFormat="1" x14ac:dyDescent="0.2"/>
    <row r="1761" s="8" customFormat="1" x14ac:dyDescent="0.2"/>
    <row r="1762" s="8" customFormat="1" x14ac:dyDescent="0.2"/>
    <row r="1763" s="8" customFormat="1" x14ac:dyDescent="0.2"/>
    <row r="1764" s="8" customFormat="1" x14ac:dyDescent="0.2"/>
    <row r="1765" s="8" customFormat="1" x14ac:dyDescent="0.2"/>
    <row r="1766" s="8" customFormat="1" x14ac:dyDescent="0.2"/>
    <row r="1767" s="8" customFormat="1" x14ac:dyDescent="0.2"/>
    <row r="1768" s="8" customFormat="1" x14ac:dyDescent="0.2"/>
    <row r="1769" s="8" customFormat="1" x14ac:dyDescent="0.2"/>
    <row r="1770" s="8" customFormat="1" x14ac:dyDescent="0.2"/>
    <row r="1771" s="8" customFormat="1" x14ac:dyDescent="0.2"/>
    <row r="1772" s="8" customFormat="1" x14ac:dyDescent="0.2"/>
    <row r="1773" s="8" customFormat="1" x14ac:dyDescent="0.2"/>
    <row r="1774" s="8" customFormat="1" x14ac:dyDescent="0.2"/>
    <row r="1775" s="8" customFormat="1" x14ac:dyDescent="0.2"/>
    <row r="1776" s="8" customFormat="1" x14ac:dyDescent="0.2"/>
    <row r="1777" s="8" customFormat="1" x14ac:dyDescent="0.2"/>
    <row r="1778" s="8" customFormat="1" x14ac:dyDescent="0.2"/>
    <row r="1779" s="8" customFormat="1" x14ac:dyDescent="0.2"/>
    <row r="1780" s="8" customFormat="1" x14ac:dyDescent="0.2"/>
    <row r="1781" s="8" customFormat="1" x14ac:dyDescent="0.2"/>
    <row r="1782" s="8" customFormat="1" x14ac:dyDescent="0.2"/>
    <row r="1783" s="8" customFormat="1" x14ac:dyDescent="0.2"/>
    <row r="1784" s="8" customFormat="1" x14ac:dyDescent="0.2"/>
    <row r="1785" s="8" customFormat="1" x14ac:dyDescent="0.2"/>
    <row r="1786" s="8" customFormat="1" x14ac:dyDescent="0.2"/>
    <row r="1787" s="8" customFormat="1" x14ac:dyDescent="0.2"/>
    <row r="1788" s="8" customFormat="1" x14ac:dyDescent="0.2"/>
    <row r="1789" s="8" customFormat="1" x14ac:dyDescent="0.2"/>
    <row r="1790" s="8" customFormat="1" x14ac:dyDescent="0.2"/>
    <row r="1791" s="8" customFormat="1" x14ac:dyDescent="0.2"/>
    <row r="1792" s="8" customFormat="1" x14ac:dyDescent="0.2"/>
    <row r="1793" s="8" customFormat="1" x14ac:dyDescent="0.2"/>
    <row r="1794" s="8" customFormat="1" x14ac:dyDescent="0.2"/>
    <row r="1795" s="8" customFormat="1" x14ac:dyDescent="0.2"/>
    <row r="1796" s="8" customFormat="1" x14ac:dyDescent="0.2"/>
    <row r="1797" s="8" customFormat="1" x14ac:dyDescent="0.2"/>
    <row r="1798" s="8" customFormat="1" x14ac:dyDescent="0.2"/>
    <row r="1799" s="8" customFormat="1" x14ac:dyDescent="0.2"/>
    <row r="1800" s="8" customFormat="1" x14ac:dyDescent="0.2"/>
    <row r="1801" s="8" customFormat="1" x14ac:dyDescent="0.2"/>
    <row r="1802" s="8" customFormat="1" x14ac:dyDescent="0.2"/>
    <row r="1803" s="8" customFormat="1" x14ac:dyDescent="0.2"/>
    <row r="1804" s="8" customFormat="1" x14ac:dyDescent="0.2"/>
    <row r="1805" s="8" customFormat="1" x14ac:dyDescent="0.2"/>
    <row r="1806" s="8" customFormat="1" x14ac:dyDescent="0.2"/>
    <row r="1807" s="8" customFormat="1" x14ac:dyDescent="0.2"/>
    <row r="1808" s="8" customFormat="1" x14ac:dyDescent="0.2"/>
    <row r="1809" s="8" customFormat="1" x14ac:dyDescent="0.2"/>
    <row r="1810" s="8" customFormat="1" x14ac:dyDescent="0.2"/>
    <row r="1811" s="8" customFormat="1" x14ac:dyDescent="0.2"/>
    <row r="1812" s="8" customFormat="1" x14ac:dyDescent="0.2"/>
    <row r="1813" s="8" customFormat="1" x14ac:dyDescent="0.2"/>
    <row r="1814" s="8" customFormat="1" x14ac:dyDescent="0.2"/>
    <row r="1815" s="8" customFormat="1" x14ac:dyDescent="0.2"/>
    <row r="1816" s="8" customFormat="1" x14ac:dyDescent="0.2"/>
    <row r="1817" s="8" customFormat="1" x14ac:dyDescent="0.2"/>
    <row r="1818" s="8" customFormat="1" x14ac:dyDescent="0.2"/>
    <row r="1819" s="8" customFormat="1" x14ac:dyDescent="0.2"/>
    <row r="1820" s="8" customFormat="1" x14ac:dyDescent="0.2"/>
    <row r="1821" s="8" customFormat="1" x14ac:dyDescent="0.2"/>
    <row r="1822" s="8" customFormat="1" x14ac:dyDescent="0.2"/>
    <row r="1823" s="8" customFormat="1" x14ac:dyDescent="0.2"/>
    <row r="1824" s="8" customFormat="1" x14ac:dyDescent="0.2"/>
    <row r="1825" s="8" customFormat="1" x14ac:dyDescent="0.2"/>
    <row r="1826" s="8" customFormat="1" x14ac:dyDescent="0.2"/>
    <row r="1827" s="8" customFormat="1" x14ac:dyDescent="0.2"/>
    <row r="1828" s="8" customFormat="1" x14ac:dyDescent="0.2"/>
    <row r="1829" s="8" customFormat="1" x14ac:dyDescent="0.2"/>
    <row r="1830" s="8" customFormat="1" x14ac:dyDescent="0.2"/>
    <row r="1831" s="8" customFormat="1" x14ac:dyDescent="0.2"/>
    <row r="1832" s="8" customFormat="1" x14ac:dyDescent="0.2"/>
    <row r="1833" s="8" customFormat="1" x14ac:dyDescent="0.2"/>
    <row r="1834" s="8" customFormat="1" x14ac:dyDescent="0.2"/>
    <row r="1835" s="8" customFormat="1" x14ac:dyDescent="0.2"/>
    <row r="1836" s="8" customFormat="1" x14ac:dyDescent="0.2"/>
    <row r="1837" s="8" customFormat="1" x14ac:dyDescent="0.2"/>
    <row r="1838" s="8" customFormat="1" x14ac:dyDescent="0.2"/>
    <row r="1839" s="8" customFormat="1" x14ac:dyDescent="0.2"/>
    <row r="1840" s="8" customFormat="1" x14ac:dyDescent="0.2"/>
    <row r="1841" s="8" customFormat="1" x14ac:dyDescent="0.2"/>
    <row r="1842" s="8" customFormat="1" x14ac:dyDescent="0.2"/>
    <row r="1843" s="8" customFormat="1" x14ac:dyDescent="0.2"/>
    <row r="1844" s="8" customFormat="1" x14ac:dyDescent="0.2"/>
    <row r="1845" s="8" customFormat="1" x14ac:dyDescent="0.2"/>
    <row r="1846" s="8" customFormat="1" x14ac:dyDescent="0.2"/>
    <row r="1847" s="8" customFormat="1" x14ac:dyDescent="0.2"/>
    <row r="1848" s="8" customFormat="1" x14ac:dyDescent="0.2"/>
    <row r="1849" s="8" customFormat="1" x14ac:dyDescent="0.2"/>
    <row r="1850" s="8" customFormat="1" x14ac:dyDescent="0.2"/>
    <row r="1851" s="8" customFormat="1" x14ac:dyDescent="0.2"/>
    <row r="1852" s="8" customFormat="1" x14ac:dyDescent="0.2"/>
    <row r="1853" s="8" customFormat="1" x14ac:dyDescent="0.2"/>
    <row r="1854" s="8" customFormat="1" x14ac:dyDescent="0.2"/>
    <row r="1855" s="8" customFormat="1" x14ac:dyDescent="0.2"/>
    <row r="1856" s="8" customFormat="1" x14ac:dyDescent="0.2"/>
    <row r="1857" s="8" customFormat="1" x14ac:dyDescent="0.2"/>
    <row r="1858" s="8" customFormat="1" x14ac:dyDescent="0.2"/>
    <row r="1859" s="8" customFormat="1" x14ac:dyDescent="0.2"/>
    <row r="1860" s="8" customFormat="1" x14ac:dyDescent="0.2"/>
    <row r="1861" s="8" customFormat="1" x14ac:dyDescent="0.2"/>
    <row r="1862" s="8" customFormat="1" x14ac:dyDescent="0.2"/>
    <row r="1863" s="8" customFormat="1" x14ac:dyDescent="0.2"/>
    <row r="1864" s="8" customFormat="1" x14ac:dyDescent="0.2"/>
    <row r="1865" s="8" customFormat="1" x14ac:dyDescent="0.2"/>
    <row r="1866" s="8" customFormat="1" x14ac:dyDescent="0.2"/>
    <row r="1867" s="8" customFormat="1" x14ac:dyDescent="0.2"/>
    <row r="1868" s="8" customFormat="1" x14ac:dyDescent="0.2"/>
    <row r="1869" s="8" customFormat="1" x14ac:dyDescent="0.2"/>
    <row r="1870" s="8" customFormat="1" x14ac:dyDescent="0.2"/>
    <row r="1871" s="8" customFormat="1" x14ac:dyDescent="0.2"/>
    <row r="1872" s="8" customFormat="1" x14ac:dyDescent="0.2"/>
    <row r="1873" s="8" customFormat="1" x14ac:dyDescent="0.2"/>
    <row r="1874" s="8" customFormat="1" x14ac:dyDescent="0.2"/>
    <row r="1875" s="8" customFormat="1" x14ac:dyDescent="0.2"/>
    <row r="1876" s="8" customFormat="1" x14ac:dyDescent="0.2"/>
    <row r="1877" s="8" customFormat="1" x14ac:dyDescent="0.2"/>
    <row r="1878" s="8" customFormat="1" x14ac:dyDescent="0.2"/>
    <row r="1879" s="8" customFormat="1" x14ac:dyDescent="0.2"/>
    <row r="1880" s="8" customFormat="1" x14ac:dyDescent="0.2"/>
    <row r="1881" s="8" customFormat="1" x14ac:dyDescent="0.2"/>
    <row r="1882" s="8" customFormat="1" x14ac:dyDescent="0.2"/>
    <row r="1883" s="8" customFormat="1" x14ac:dyDescent="0.2"/>
    <row r="1884" s="8" customFormat="1" x14ac:dyDescent="0.2"/>
    <row r="1885" s="8" customFormat="1" x14ac:dyDescent="0.2"/>
    <row r="1886" s="8" customFormat="1" x14ac:dyDescent="0.2"/>
    <row r="1887" s="8" customFormat="1" x14ac:dyDescent="0.2"/>
    <row r="1888" s="8" customFormat="1" x14ac:dyDescent="0.2"/>
    <row r="1889" s="8" customFormat="1" x14ac:dyDescent="0.2"/>
    <row r="1890" s="8" customFormat="1" x14ac:dyDescent="0.2"/>
    <row r="1891" s="8" customFormat="1" x14ac:dyDescent="0.2"/>
    <row r="1892" s="8" customFormat="1" x14ac:dyDescent="0.2"/>
    <row r="1893" s="8" customFormat="1" x14ac:dyDescent="0.2"/>
    <row r="1894" s="8" customFormat="1" x14ac:dyDescent="0.2"/>
    <row r="1895" s="8" customFormat="1" x14ac:dyDescent="0.2"/>
    <row r="1896" s="8" customFormat="1" x14ac:dyDescent="0.2"/>
    <row r="1897" s="8" customFormat="1" x14ac:dyDescent="0.2"/>
    <row r="1898" s="8" customFormat="1" x14ac:dyDescent="0.2"/>
    <row r="1899" s="8" customFormat="1" x14ac:dyDescent="0.2"/>
    <row r="1900" s="8" customFormat="1" x14ac:dyDescent="0.2"/>
    <row r="1901" s="8" customFormat="1" x14ac:dyDescent="0.2"/>
    <row r="1902" s="8" customFormat="1" x14ac:dyDescent="0.2"/>
    <row r="1903" s="8" customFormat="1" x14ac:dyDescent="0.2"/>
    <row r="1904" s="8" customFormat="1" x14ac:dyDescent="0.2"/>
    <row r="1905" s="8" customFormat="1" x14ac:dyDescent="0.2"/>
    <row r="1906" s="8" customFormat="1" x14ac:dyDescent="0.2"/>
    <row r="1907" s="8" customFormat="1" x14ac:dyDescent="0.2"/>
    <row r="1908" s="8" customFormat="1" x14ac:dyDescent="0.2"/>
    <row r="1909" s="8" customFormat="1" x14ac:dyDescent="0.2"/>
    <row r="1910" s="8" customFormat="1" x14ac:dyDescent="0.2"/>
    <row r="1911" s="8" customFormat="1" x14ac:dyDescent="0.2"/>
    <row r="1912" s="8" customFormat="1" x14ac:dyDescent="0.2"/>
    <row r="1913" s="8" customFormat="1" x14ac:dyDescent="0.2"/>
    <row r="1914" s="8" customFormat="1" x14ac:dyDescent="0.2"/>
    <row r="1915" s="8" customFormat="1" x14ac:dyDescent="0.2"/>
    <row r="1916" s="8" customFormat="1" x14ac:dyDescent="0.2"/>
    <row r="1917" s="8" customFormat="1" x14ac:dyDescent="0.2"/>
    <row r="1918" s="8" customFormat="1" x14ac:dyDescent="0.2"/>
    <row r="1919" s="8" customFormat="1" x14ac:dyDescent="0.2"/>
    <row r="1920" s="8" customFormat="1" x14ac:dyDescent="0.2"/>
    <row r="1921" s="8" customFormat="1" x14ac:dyDescent="0.2"/>
    <row r="1922" s="8" customFormat="1" x14ac:dyDescent="0.2"/>
    <row r="1923" s="8" customFormat="1" x14ac:dyDescent="0.2"/>
    <row r="1924" s="8" customFormat="1" x14ac:dyDescent="0.2"/>
    <row r="1925" s="8" customFormat="1" x14ac:dyDescent="0.2"/>
    <row r="1926" s="8" customFormat="1" x14ac:dyDescent="0.2"/>
    <row r="1927" s="8" customFormat="1" x14ac:dyDescent="0.2"/>
    <row r="1928" s="8" customFormat="1" x14ac:dyDescent="0.2"/>
    <row r="1929" s="8" customFormat="1" x14ac:dyDescent="0.2"/>
    <row r="1930" s="8" customFormat="1" x14ac:dyDescent="0.2"/>
    <row r="1931" s="8" customFormat="1" x14ac:dyDescent="0.2"/>
    <row r="1932" s="8" customFormat="1" x14ac:dyDescent="0.2"/>
    <row r="1933" s="8" customFormat="1" x14ac:dyDescent="0.2"/>
    <row r="1934" s="8" customFormat="1" x14ac:dyDescent="0.2"/>
    <row r="1935" s="8" customFormat="1" x14ac:dyDescent="0.2"/>
    <row r="1936" s="8" customFormat="1" x14ac:dyDescent="0.2"/>
    <row r="1937" s="8" customFormat="1" x14ac:dyDescent="0.2"/>
    <row r="1938" s="8" customFormat="1" x14ac:dyDescent="0.2"/>
    <row r="1939" s="8" customFormat="1" x14ac:dyDescent="0.2"/>
    <row r="1940" s="8" customFormat="1" x14ac:dyDescent="0.2"/>
    <row r="1941" s="8" customFormat="1" x14ac:dyDescent="0.2"/>
    <row r="1942" s="8" customFormat="1" x14ac:dyDescent="0.2"/>
    <row r="1943" s="8" customFormat="1" x14ac:dyDescent="0.2"/>
    <row r="1944" s="8" customFormat="1" x14ac:dyDescent="0.2"/>
    <row r="1945" s="8" customFormat="1" x14ac:dyDescent="0.2"/>
    <row r="1946" s="8" customFormat="1" x14ac:dyDescent="0.2"/>
    <row r="1947" s="8" customFormat="1" x14ac:dyDescent="0.2"/>
    <row r="1948" s="8" customFormat="1" x14ac:dyDescent="0.2"/>
    <row r="1949" s="8" customFormat="1" x14ac:dyDescent="0.2"/>
    <row r="1950" s="8" customFormat="1" x14ac:dyDescent="0.2"/>
    <row r="1951" s="8" customFormat="1" x14ac:dyDescent="0.2"/>
    <row r="1952" s="8" customFormat="1" x14ac:dyDescent="0.2"/>
    <row r="1953" s="8" customFormat="1" x14ac:dyDescent="0.2"/>
    <row r="1954" s="8" customFormat="1" x14ac:dyDescent="0.2"/>
    <row r="1955" s="8" customFormat="1" x14ac:dyDescent="0.2"/>
    <row r="1956" s="8" customFormat="1" x14ac:dyDescent="0.2"/>
    <row r="1957" s="8" customFormat="1" x14ac:dyDescent="0.2"/>
    <row r="1958" s="8" customFormat="1" x14ac:dyDescent="0.2"/>
    <row r="1959" s="8" customFormat="1" x14ac:dyDescent="0.2"/>
    <row r="1960" s="8" customFormat="1" x14ac:dyDescent="0.2"/>
    <row r="1961" s="8" customFormat="1" x14ac:dyDescent="0.2"/>
    <row r="1962" s="8" customFormat="1" x14ac:dyDescent="0.2"/>
    <row r="1963" s="8" customFormat="1" x14ac:dyDescent="0.2"/>
    <row r="1964" s="8" customFormat="1" x14ac:dyDescent="0.2"/>
    <row r="1965" s="8" customFormat="1" x14ac:dyDescent="0.2"/>
    <row r="1966" s="8" customFormat="1" x14ac:dyDescent="0.2"/>
    <row r="1967" s="8" customFormat="1" x14ac:dyDescent="0.2"/>
    <row r="1968" s="8" customFormat="1" x14ac:dyDescent="0.2"/>
    <row r="1969" s="8" customFormat="1" x14ac:dyDescent="0.2"/>
    <row r="1970" s="8" customFormat="1" x14ac:dyDescent="0.2"/>
    <row r="1971" s="8" customFormat="1" x14ac:dyDescent="0.2"/>
    <row r="1972" s="8" customFormat="1" x14ac:dyDescent="0.2"/>
    <row r="1973" s="8" customFormat="1" x14ac:dyDescent="0.2"/>
    <row r="1974" s="8" customFormat="1" x14ac:dyDescent="0.2"/>
    <row r="1975" s="8" customFormat="1" x14ac:dyDescent="0.2"/>
    <row r="1976" s="8" customFormat="1" x14ac:dyDescent="0.2"/>
    <row r="1977" s="8" customFormat="1" x14ac:dyDescent="0.2"/>
    <row r="1978" s="8" customFormat="1" x14ac:dyDescent="0.2"/>
    <row r="1979" s="8" customFormat="1" x14ac:dyDescent="0.2"/>
    <row r="1980" s="8" customFormat="1" x14ac:dyDescent="0.2"/>
    <row r="1981" s="8" customFormat="1" x14ac:dyDescent="0.2"/>
    <row r="1982" s="8" customFormat="1" x14ac:dyDescent="0.2"/>
    <row r="1983" s="8" customFormat="1" x14ac:dyDescent="0.2"/>
    <row r="1984" s="8" customFormat="1" x14ac:dyDescent="0.2"/>
    <row r="1985" s="8" customFormat="1" x14ac:dyDescent="0.2"/>
    <row r="1986" s="8" customFormat="1" x14ac:dyDescent="0.2"/>
    <row r="1987" s="8" customFormat="1" x14ac:dyDescent="0.2"/>
    <row r="1988" s="8" customFormat="1" x14ac:dyDescent="0.2"/>
    <row r="1989" s="8" customFormat="1" x14ac:dyDescent="0.2"/>
    <row r="1990" s="8" customFormat="1" x14ac:dyDescent="0.2"/>
    <row r="1991" s="8" customFormat="1" x14ac:dyDescent="0.2"/>
    <row r="1992" s="8" customFormat="1" x14ac:dyDescent="0.2"/>
    <row r="1993" s="8" customFormat="1" x14ac:dyDescent="0.2"/>
    <row r="1994" s="8" customFormat="1" x14ac:dyDescent="0.2"/>
    <row r="1995" s="8" customFormat="1" x14ac:dyDescent="0.2"/>
    <row r="1996" s="8" customFormat="1" x14ac:dyDescent="0.2"/>
    <row r="1997" s="8" customFormat="1" x14ac:dyDescent="0.2"/>
    <row r="1998" s="8" customFormat="1" x14ac:dyDescent="0.2"/>
    <row r="1999" s="8" customFormat="1" x14ac:dyDescent="0.2"/>
    <row r="2000" s="8" customFormat="1" x14ac:dyDescent="0.2"/>
    <row r="2001" s="8" customFormat="1" x14ac:dyDescent="0.2"/>
    <row r="2002" s="8" customFormat="1" x14ac:dyDescent="0.2"/>
    <row r="2003" s="8" customFormat="1" x14ac:dyDescent="0.2"/>
    <row r="2004" s="8" customFormat="1" x14ac:dyDescent="0.2"/>
    <row r="2005" s="8" customFormat="1" x14ac:dyDescent="0.2"/>
    <row r="2006" s="8" customFormat="1" x14ac:dyDescent="0.2"/>
    <row r="2007" s="8" customFormat="1" x14ac:dyDescent="0.2"/>
    <row r="2008" s="8" customFormat="1" x14ac:dyDescent="0.2"/>
    <row r="2009" s="8" customFormat="1" x14ac:dyDescent="0.2"/>
    <row r="2010" s="8" customFormat="1" x14ac:dyDescent="0.2"/>
    <row r="2011" s="8" customFormat="1" x14ac:dyDescent="0.2"/>
    <row r="2012" s="8" customFormat="1" x14ac:dyDescent="0.2"/>
    <row r="2013" s="8" customFormat="1" x14ac:dyDescent="0.2"/>
    <row r="2014" s="8" customFormat="1" x14ac:dyDescent="0.2"/>
    <row r="2015" s="8" customFormat="1" x14ac:dyDescent="0.2"/>
    <row r="2016" s="8" customFormat="1" x14ac:dyDescent="0.2"/>
    <row r="2017" s="8" customFormat="1" x14ac:dyDescent="0.2"/>
    <row r="2018" s="8" customFormat="1" x14ac:dyDescent="0.2"/>
    <row r="2019" s="8" customFormat="1" x14ac:dyDescent="0.2"/>
    <row r="2020" s="8" customFormat="1" x14ac:dyDescent="0.2"/>
    <row r="2021" s="8" customFormat="1" x14ac:dyDescent="0.2"/>
    <row r="2022" s="8" customFormat="1" x14ac:dyDescent="0.2"/>
    <row r="2023" s="8" customFormat="1" x14ac:dyDescent="0.2"/>
    <row r="2024" s="8" customFormat="1" x14ac:dyDescent="0.2"/>
    <row r="2025" s="8" customFormat="1" x14ac:dyDescent="0.2"/>
    <row r="2026" s="8" customFormat="1" x14ac:dyDescent="0.2"/>
    <row r="2027" s="8" customFormat="1" x14ac:dyDescent="0.2"/>
    <row r="2028" s="8" customFormat="1" x14ac:dyDescent="0.2"/>
    <row r="2029" s="8" customFormat="1" x14ac:dyDescent="0.2"/>
    <row r="2030" s="8" customFormat="1" x14ac:dyDescent="0.2"/>
    <row r="2031" s="8" customFormat="1" x14ac:dyDescent="0.2"/>
    <row r="2032" s="8" customFormat="1" x14ac:dyDescent="0.2"/>
    <row r="2033" s="8" customFormat="1" x14ac:dyDescent="0.2"/>
    <row r="2034" s="8" customFormat="1" x14ac:dyDescent="0.2"/>
    <row r="2035" s="8" customFormat="1" x14ac:dyDescent="0.2"/>
    <row r="2036" s="8" customFormat="1" x14ac:dyDescent="0.2"/>
    <row r="2037" s="8" customFormat="1" x14ac:dyDescent="0.2"/>
    <row r="2038" s="8" customFormat="1" x14ac:dyDescent="0.2"/>
    <row r="2039" s="8" customFormat="1" x14ac:dyDescent="0.2"/>
    <row r="2040" s="8" customFormat="1" x14ac:dyDescent="0.2"/>
    <row r="2041" s="8" customFormat="1" x14ac:dyDescent="0.2"/>
    <row r="2042" s="8" customFormat="1" x14ac:dyDescent="0.2"/>
    <row r="2043" s="8" customFormat="1" x14ac:dyDescent="0.2"/>
    <row r="2044" s="8" customFormat="1" x14ac:dyDescent="0.2"/>
    <row r="2045" s="8" customFormat="1" x14ac:dyDescent="0.2"/>
    <row r="2046" s="8" customFormat="1" x14ac:dyDescent="0.2"/>
    <row r="2047" s="8" customFormat="1" x14ac:dyDescent="0.2"/>
    <row r="2048" s="8" customFormat="1" x14ac:dyDescent="0.2"/>
    <row r="2049" s="8" customFormat="1" x14ac:dyDescent="0.2"/>
    <row r="2050" s="8" customFormat="1" x14ac:dyDescent="0.2"/>
    <row r="2051" s="8" customFormat="1" x14ac:dyDescent="0.2"/>
    <row r="2052" s="8" customFormat="1" x14ac:dyDescent="0.2"/>
    <row r="2053" s="8" customFormat="1" x14ac:dyDescent="0.2"/>
    <row r="2054" s="8" customFormat="1" x14ac:dyDescent="0.2"/>
    <row r="2055" s="8" customFormat="1" x14ac:dyDescent="0.2"/>
    <row r="2056" s="8" customFormat="1" x14ac:dyDescent="0.2"/>
    <row r="2057" s="8" customFormat="1" x14ac:dyDescent="0.2"/>
    <row r="2058" s="8" customFormat="1" x14ac:dyDescent="0.2"/>
    <row r="2059" s="8" customFormat="1" x14ac:dyDescent="0.2"/>
    <row r="2060" s="8" customFormat="1" x14ac:dyDescent="0.2"/>
    <row r="2061" s="8" customFormat="1" x14ac:dyDescent="0.2"/>
    <row r="2062" s="8" customFormat="1" x14ac:dyDescent="0.2"/>
    <row r="2063" s="8" customFormat="1" x14ac:dyDescent="0.2"/>
    <row r="2064" s="8" customFormat="1" x14ac:dyDescent="0.2"/>
    <row r="2065" s="8" customFormat="1" x14ac:dyDescent="0.2"/>
    <row r="2066" s="8" customFormat="1" x14ac:dyDescent="0.2"/>
    <row r="2067" s="8" customFormat="1" x14ac:dyDescent="0.2"/>
    <row r="2068" s="8" customFormat="1" x14ac:dyDescent="0.2"/>
    <row r="2069" s="8" customFormat="1" x14ac:dyDescent="0.2"/>
    <row r="2070" s="8" customFormat="1" x14ac:dyDescent="0.2"/>
    <row r="2071" s="8" customFormat="1" x14ac:dyDescent="0.2"/>
    <row r="2072" s="8" customFormat="1" x14ac:dyDescent="0.2"/>
    <row r="2073" s="8" customFormat="1" x14ac:dyDescent="0.2"/>
    <row r="2074" s="8" customFormat="1" x14ac:dyDescent="0.2"/>
    <row r="2075" s="8" customFormat="1" x14ac:dyDescent="0.2"/>
    <row r="2076" s="8" customFormat="1" x14ac:dyDescent="0.2"/>
    <row r="2077" s="8" customFormat="1" x14ac:dyDescent="0.2"/>
    <row r="2078" s="8" customFormat="1" x14ac:dyDescent="0.2"/>
    <row r="2079" s="8" customFormat="1" x14ac:dyDescent="0.2"/>
    <row r="2080" s="8" customFormat="1" x14ac:dyDescent="0.2"/>
    <row r="2081" s="8" customFormat="1" x14ac:dyDescent="0.2"/>
    <row r="2082" s="8" customFormat="1" x14ac:dyDescent="0.2"/>
    <row r="2083" s="8" customFormat="1" x14ac:dyDescent="0.2"/>
    <row r="2084" s="8" customFormat="1" x14ac:dyDescent="0.2"/>
    <row r="2085" s="8" customFormat="1" x14ac:dyDescent="0.2"/>
    <row r="2086" s="8" customFormat="1" x14ac:dyDescent="0.2"/>
    <row r="2087" s="8" customFormat="1" x14ac:dyDescent="0.2"/>
    <row r="2088" s="8" customFormat="1" x14ac:dyDescent="0.2"/>
    <row r="2089" s="8" customFormat="1" x14ac:dyDescent="0.2"/>
    <row r="2090" s="8" customFormat="1" x14ac:dyDescent="0.2"/>
    <row r="2091" s="8" customFormat="1" x14ac:dyDescent="0.2"/>
    <row r="2092" s="8" customFormat="1" x14ac:dyDescent="0.2"/>
    <row r="2093" s="8" customFormat="1" x14ac:dyDescent="0.2"/>
    <row r="2094" s="8" customFormat="1" x14ac:dyDescent="0.2"/>
    <row r="2095" s="8" customFormat="1" x14ac:dyDescent="0.2"/>
    <row r="2096" s="8" customFormat="1" x14ac:dyDescent="0.2"/>
    <row r="2097" s="8" customFormat="1" x14ac:dyDescent="0.2"/>
    <row r="2098" s="8" customFormat="1" x14ac:dyDescent="0.2"/>
    <row r="2099" s="8" customFormat="1" x14ac:dyDescent="0.2"/>
    <row r="2100" s="8" customFormat="1" x14ac:dyDescent="0.2"/>
    <row r="2101" s="8" customFormat="1" x14ac:dyDescent="0.2"/>
    <row r="2102" s="8" customFormat="1" x14ac:dyDescent="0.2"/>
    <row r="2103" s="8" customFormat="1" x14ac:dyDescent="0.2"/>
    <row r="2104" s="8" customFormat="1" x14ac:dyDescent="0.2"/>
    <row r="2105" s="8" customFormat="1" x14ac:dyDescent="0.2"/>
    <row r="2106" s="8" customFormat="1" x14ac:dyDescent="0.2"/>
    <row r="2107" s="8" customFormat="1" x14ac:dyDescent="0.2"/>
    <row r="2108" s="8" customFormat="1" x14ac:dyDescent="0.2"/>
    <row r="2109" s="8" customFormat="1" x14ac:dyDescent="0.2"/>
    <row r="2110" s="8" customFormat="1" x14ac:dyDescent="0.2"/>
    <row r="2111" s="8" customFormat="1" x14ac:dyDescent="0.2"/>
    <row r="2112" s="8" customFormat="1" x14ac:dyDescent="0.2"/>
    <row r="2113" s="8" customFormat="1" x14ac:dyDescent="0.2"/>
    <row r="2114" s="8" customFormat="1" x14ac:dyDescent="0.2"/>
    <row r="2115" s="8" customFormat="1" x14ac:dyDescent="0.2"/>
    <row r="2116" s="8" customFormat="1" x14ac:dyDescent="0.2"/>
    <row r="2117" s="8" customFormat="1" x14ac:dyDescent="0.2"/>
    <row r="2118" s="8" customFormat="1" x14ac:dyDescent="0.2"/>
    <row r="2119" s="8" customFormat="1" x14ac:dyDescent="0.2"/>
    <row r="2120" s="8" customFormat="1" x14ac:dyDescent="0.2"/>
    <row r="2121" s="8" customFormat="1" x14ac:dyDescent="0.2"/>
    <row r="2122" s="8" customFormat="1" x14ac:dyDescent="0.2"/>
    <row r="2123" s="8" customFormat="1" x14ac:dyDescent="0.2"/>
    <row r="2124" s="8" customFormat="1" x14ac:dyDescent="0.2"/>
    <row r="2125" s="8" customFormat="1" x14ac:dyDescent="0.2"/>
    <row r="2126" s="8" customFormat="1" x14ac:dyDescent="0.2"/>
    <row r="2127" s="8" customFormat="1" x14ac:dyDescent="0.2"/>
    <row r="2128" s="8" customFormat="1" x14ac:dyDescent="0.2"/>
    <row r="2129" spans="2:2" s="8" customFormat="1" x14ac:dyDescent="0.2"/>
    <row r="2130" spans="2:2" s="8" customFormat="1" x14ac:dyDescent="0.2"/>
    <row r="2131" spans="2:2" s="8" customFormat="1" x14ac:dyDescent="0.2"/>
    <row r="2132" spans="2:2" s="8" customFormat="1" x14ac:dyDescent="0.2"/>
    <row r="2133" spans="2:2" s="8" customFormat="1" x14ac:dyDescent="0.2"/>
    <row r="2134" spans="2:2" x14ac:dyDescent="0.2">
      <c r="B2134" s="8"/>
    </row>
  </sheetData>
  <sheetProtection sheet="1" objects="1" scenarios="1" selectLockedCells="1"/>
  <mergeCells count="3">
    <mergeCell ref="O28:O30"/>
    <mergeCell ref="N28:N30"/>
    <mergeCell ref="C6:E6"/>
  </mergeCells>
  <phoneticPr fontId="0" type="noConversion"/>
  <dataValidations count="1">
    <dataValidation type="list" allowBlank="1" showInputMessage="1" showErrorMessage="1" sqref="E15" xr:uid="{D16B446C-873C-49D6-8061-14904D73C4CA}">
      <formula1>"Natural Gas, Propane Gas"</formula1>
    </dataValidation>
  </dataValidations>
  <printOptions horizontalCentered="1" verticalCentered="1" gridLines="1"/>
  <pageMargins left="0.75" right="0.75" top="0.75" bottom="0.75" header="0.5" footer="0.5"/>
  <pageSetup scale="94" orientation="landscape" verticalDpi="300" r:id="rId1"/>
  <headerFooter alignWithMargins="0">
    <oddHeader>&amp;LL. B. White Greenhouse Heating Calculations</oddHeader>
    <oddFooter>&amp;L&amp;A&amp;R&amp;D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400-000000000000}">
          <x14:formula1>
            <xm:f>'Form Data'!$E$10:$E$14</xm:f>
          </x14:formula1>
          <xm:sqref>E19</xm:sqref>
        </x14:dataValidation>
        <x14:dataValidation type="list" allowBlank="1" showInputMessage="1" showErrorMessage="1" xr:uid="{94932ECD-FAAE-43B2-A9ED-B9F0AE92670D}">
          <x14:formula1>
            <xm:f>'Form Data'!$G$456:$G$480</xm:f>
          </x14:formula1>
          <xm:sqref>E24:E27</xm:sqref>
        </x14:dataValidation>
        <x14:dataValidation type="list" allowBlank="1" showInputMessage="1" showErrorMessage="1" xr:uid="{00000000-0002-0000-0400-000001000000}">
          <x14:formula1>
            <xm:f>'Form Data'!B453:B454</xm:f>
          </x14:formula1>
          <xm:sqref>E21</xm:sqref>
        </x14:dataValidation>
        <x14:dataValidation type="list" allowBlank="1" showInputMessage="1" showErrorMessage="1" xr:uid="{00000000-0002-0000-0400-000002000000}">
          <x14:formula1>
            <xm:f>'Form Data'!A454:A473</xm:f>
          </x14:formula1>
          <xm:sqref>E20</xm:sqref>
        </x14:dataValidation>
        <x14:dataValidation type="list" allowBlank="1" showInputMessage="1" showErrorMessage="1" xr:uid="{00000000-0002-0000-0400-000003000000}">
          <x14:formula1>
            <xm:f>'Form Data'!B32:B36</xm:f>
          </x14:formula1>
          <xm:sqref>E30</xm:sqref>
        </x14:dataValidation>
        <x14:dataValidation type="list" allowBlank="1" showInputMessage="1" showErrorMessage="1" xr:uid="{00000000-0002-0000-0400-000008000000}">
          <x14:formula1>
            <xm:f>'Form Data'!B32:B36</xm:f>
          </x14:formula1>
          <xm:sqref>E31</xm:sqref>
        </x14:dataValidation>
        <x14:dataValidation type="list" allowBlank="1" showInputMessage="1" showErrorMessage="1" xr:uid="{00000000-0002-0000-0400-000009000000}">
          <x14:formula1>
            <xm:f>'Form Data'!B32:B36</xm:f>
          </x14:formula1>
          <xm:sqref>E32</xm:sqref>
        </x14:dataValidation>
        <x14:dataValidation type="list" allowBlank="1" showInputMessage="1" showErrorMessage="1" xr:uid="{00000000-0002-0000-0400-00000A000000}">
          <x14:formula1>
            <xm:f>'Form Data'!B32:B36</xm:f>
          </x14:formula1>
          <xm:sqref>E33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tabColor rgb="FF7030A0"/>
  </sheetPr>
  <dimension ref="A1:O2614"/>
  <sheetViews>
    <sheetView tabSelected="1" zoomScale="120" zoomScaleNormal="120" workbookViewId="0">
      <selection activeCell="C6" sqref="C6:E6"/>
    </sheetView>
  </sheetViews>
  <sheetFormatPr defaultColWidth="8.85546875" defaultRowHeight="12.75" x14ac:dyDescent="0.2"/>
  <cols>
    <col min="1" max="1" width="2.7109375" style="2" customWidth="1"/>
    <col min="2" max="2" width="12.42578125" style="2" customWidth="1"/>
    <col min="3" max="3" width="8.85546875" style="2"/>
    <col min="4" max="4" width="9" style="2" customWidth="1"/>
    <col min="5" max="5" width="22.85546875" style="2" customWidth="1"/>
    <col min="6" max="6" width="3.140625" style="2" hidden="1" customWidth="1"/>
    <col min="7" max="7" width="7" style="2" customWidth="1"/>
    <col min="8" max="8" width="7.42578125" style="2" customWidth="1"/>
    <col min="9" max="9" width="8.85546875" style="2"/>
    <col min="10" max="10" width="12" style="2" customWidth="1"/>
    <col min="11" max="11" width="8.85546875" style="2" customWidth="1"/>
    <col min="12" max="12" width="10.5703125" style="2" customWidth="1"/>
    <col min="13" max="13" width="9.28515625" style="2" customWidth="1"/>
    <col min="14" max="14" width="8.85546875" style="2" customWidth="1"/>
    <col min="15" max="15" width="14.42578125" style="8" customWidth="1"/>
    <col min="16" max="16384" width="8.85546875" style="8"/>
  </cols>
  <sheetData>
    <row r="1" spans="2:15" x14ac:dyDescent="0.2">
      <c r="O1" s="2"/>
    </row>
    <row r="2" spans="2:15" x14ac:dyDescent="0.2">
      <c r="O2" s="2"/>
    </row>
    <row r="3" spans="2:15" ht="20.25" x14ac:dyDescent="0.3">
      <c r="E3" s="9" t="s">
        <v>118</v>
      </c>
      <c r="F3" s="9"/>
      <c r="G3" s="9"/>
      <c r="O3" s="2"/>
    </row>
    <row r="4" spans="2:15" x14ac:dyDescent="0.2">
      <c r="O4" s="2"/>
    </row>
    <row r="5" spans="2:15" x14ac:dyDescent="0.2">
      <c r="O5" s="2"/>
    </row>
    <row r="6" spans="2:15" ht="15.75" x14ac:dyDescent="0.25">
      <c r="B6" s="78" t="s">
        <v>100</v>
      </c>
      <c r="C6" s="103" t="s">
        <v>101</v>
      </c>
      <c r="D6" s="103"/>
      <c r="E6" s="103"/>
      <c r="O6" s="2"/>
    </row>
    <row r="7" spans="2:15" x14ac:dyDescent="0.2">
      <c r="O7" s="2"/>
    </row>
    <row r="8" spans="2:15" ht="15.75" x14ac:dyDescent="0.25">
      <c r="B8" s="13" t="s">
        <v>4</v>
      </c>
      <c r="O8" s="2"/>
    </row>
    <row r="9" spans="2:15" ht="9.75" customHeight="1" x14ac:dyDescent="0.2">
      <c r="O9" s="2"/>
    </row>
    <row r="10" spans="2:15" x14ac:dyDescent="0.2">
      <c r="B10" s="31" t="s">
        <v>46</v>
      </c>
      <c r="C10" s="31"/>
      <c r="E10" s="32">
        <v>0</v>
      </c>
      <c r="F10" s="11"/>
      <c r="G10" s="4"/>
      <c r="O10" s="2"/>
    </row>
    <row r="11" spans="2:15" x14ac:dyDescent="0.2">
      <c r="B11" s="31" t="s">
        <v>57</v>
      </c>
      <c r="C11" s="31"/>
      <c r="E11" s="32">
        <v>0</v>
      </c>
      <c r="F11" s="11"/>
      <c r="G11" s="4"/>
      <c r="K11" s="10"/>
      <c r="O11" s="2"/>
    </row>
    <row r="12" spans="2:15" x14ac:dyDescent="0.2">
      <c r="B12" s="31" t="s">
        <v>47</v>
      </c>
      <c r="C12" s="31"/>
      <c r="E12" s="32">
        <v>0</v>
      </c>
      <c r="F12" s="11"/>
      <c r="G12" s="4"/>
      <c r="K12" s="10"/>
      <c r="O12" s="2"/>
    </row>
    <row r="13" spans="2:15" x14ac:dyDescent="0.2">
      <c r="B13" s="31" t="s">
        <v>58</v>
      </c>
      <c r="C13" s="31"/>
      <c r="E13" s="32">
        <v>0</v>
      </c>
      <c r="F13" s="11"/>
      <c r="G13" s="4"/>
      <c r="K13" s="10"/>
      <c r="O13" s="2"/>
    </row>
    <row r="14" spans="2:15" x14ac:dyDescent="0.2">
      <c r="B14" s="31" t="s">
        <v>59</v>
      </c>
      <c r="C14" s="31"/>
      <c r="E14" s="33">
        <v>1</v>
      </c>
      <c r="F14" s="11"/>
      <c r="G14" s="4"/>
      <c r="O14" s="2"/>
    </row>
    <row r="15" spans="2:15" x14ac:dyDescent="0.2">
      <c r="B15" s="31" t="s">
        <v>116</v>
      </c>
      <c r="E15" s="33" t="s">
        <v>119</v>
      </c>
      <c r="F15" s="11"/>
      <c r="G15" s="4"/>
      <c r="O15" s="2"/>
    </row>
    <row r="16" spans="2:15" x14ac:dyDescent="0.2">
      <c r="B16" s="31"/>
      <c r="E16" s="4"/>
      <c r="F16" s="4"/>
      <c r="G16" s="4"/>
      <c r="O16" s="2"/>
    </row>
    <row r="17" spans="2:15" ht="15.75" customHeight="1" x14ac:dyDescent="0.25">
      <c r="B17" s="13" t="s">
        <v>50</v>
      </c>
      <c r="E17" s="4"/>
      <c r="F17" s="4"/>
      <c r="G17" s="4"/>
      <c r="O17" s="2"/>
    </row>
    <row r="18" spans="2:15" x14ac:dyDescent="0.2">
      <c r="F18" s="21">
        <f>LOOKUP(E19,'Form Data'!E10:F14,'Form Data'!F10:F14)</f>
        <v>1</v>
      </c>
      <c r="G18" s="23"/>
      <c r="O18" s="2"/>
    </row>
    <row r="19" spans="2:15" x14ac:dyDescent="0.2">
      <c r="B19" s="15" t="s">
        <v>66</v>
      </c>
      <c r="E19" s="40">
        <v>15</v>
      </c>
      <c r="F19" s="22">
        <f>E20</f>
        <v>40</v>
      </c>
      <c r="G19" s="69"/>
      <c r="O19" s="2"/>
    </row>
    <row r="20" spans="2:15" x14ac:dyDescent="0.2">
      <c r="B20" s="15" t="s">
        <v>67</v>
      </c>
      <c r="E20" s="40">
        <v>40</v>
      </c>
      <c r="F20" s="24">
        <f>LOOKUP(E21,'Form Data'!B453:C454,'Form Data'!C453:C454)</f>
        <v>1.25</v>
      </c>
      <c r="G20" s="70"/>
      <c r="O20" s="2"/>
    </row>
    <row r="21" spans="2:15" x14ac:dyDescent="0.2">
      <c r="B21" s="2" t="s">
        <v>6</v>
      </c>
      <c r="E21" s="41" t="s">
        <v>65</v>
      </c>
      <c r="O21" s="2"/>
    </row>
    <row r="22" spans="2:15" x14ac:dyDescent="0.2">
      <c r="E22" s="42"/>
      <c r="I22" s="3" t="s">
        <v>51</v>
      </c>
      <c r="O22" s="2"/>
    </row>
    <row r="23" spans="2:15" x14ac:dyDescent="0.2">
      <c r="B23" s="3" t="s">
        <v>72</v>
      </c>
      <c r="E23" s="42"/>
      <c r="F23" s="24">
        <f>VLOOKUP(E24,'Form Data'!G$457:H$475,2,0)</f>
        <v>1.2</v>
      </c>
      <c r="G23" s="70"/>
      <c r="I23" s="2" t="s">
        <v>52</v>
      </c>
      <c r="J23" s="16">
        <f>(E10*E12)*2*E14</f>
        <v>0</v>
      </c>
      <c r="O23" s="2"/>
    </row>
    <row r="24" spans="2:15" x14ac:dyDescent="0.2">
      <c r="B24" s="2" t="s">
        <v>48</v>
      </c>
      <c r="E24" s="43" t="s">
        <v>9</v>
      </c>
      <c r="F24" s="24">
        <f>VLOOKUP(E25,'Form Data'!G$457:H$475,2,0)</f>
        <v>1.2</v>
      </c>
      <c r="G24" s="70"/>
      <c r="I24" s="2" t="s">
        <v>49</v>
      </c>
      <c r="J24" s="16">
        <f>(E11*E12)*2</f>
        <v>0</v>
      </c>
      <c r="O24" s="2"/>
    </row>
    <row r="25" spans="2:15" x14ac:dyDescent="0.2">
      <c r="B25" s="2" t="s">
        <v>49</v>
      </c>
      <c r="E25" s="43" t="s">
        <v>9</v>
      </c>
      <c r="F25" s="24">
        <f>VLOOKUP(E26,'Form Data'!G$457:H$475,2,0)</f>
        <v>1.2</v>
      </c>
      <c r="G25" s="70"/>
      <c r="I25" s="2" t="s">
        <v>1</v>
      </c>
      <c r="J25" s="16">
        <f>(0.33*((8*(((E10/2)^2)+(E13^2))^0.5)-E10))*E11*E14</f>
        <v>0</v>
      </c>
      <c r="O25" s="2"/>
    </row>
    <row r="26" spans="2:15" x14ac:dyDescent="0.2">
      <c r="B26" s="2" t="s">
        <v>1</v>
      </c>
      <c r="E26" s="43" t="s">
        <v>9</v>
      </c>
      <c r="F26" s="24">
        <f>VLOOKUP(E27,'Form Data'!G$457:H$475,2,0)</f>
        <v>1.2</v>
      </c>
      <c r="G26" s="70"/>
      <c r="I26" s="2" t="s">
        <v>2</v>
      </c>
      <c r="J26" s="16">
        <f>(0.5*(E10/2)*E13)*4*E14</f>
        <v>0</v>
      </c>
      <c r="O26" s="2"/>
    </row>
    <row r="27" spans="2:15" x14ac:dyDescent="0.2">
      <c r="B27" s="2" t="s">
        <v>2</v>
      </c>
      <c r="E27" s="43" t="s">
        <v>9</v>
      </c>
      <c r="I27" s="2" t="s">
        <v>53</v>
      </c>
      <c r="J27" s="16">
        <f>((J23+J26)/2)*E11</f>
        <v>0</v>
      </c>
      <c r="N27" s="114" t="s">
        <v>115</v>
      </c>
      <c r="O27" s="112" t="s">
        <v>124</v>
      </c>
    </row>
    <row r="28" spans="2:15" ht="13.15" customHeight="1" x14ac:dyDescent="0.2">
      <c r="C28" s="14"/>
      <c r="E28" s="42"/>
      <c r="N28" s="114"/>
      <c r="O28" s="112"/>
    </row>
    <row r="29" spans="2:15" x14ac:dyDescent="0.2">
      <c r="B29" s="3" t="s">
        <v>73</v>
      </c>
      <c r="E29" s="42"/>
      <c r="F29" s="21">
        <f>LOOKUP(E30,'Form Data'!B32:C36,'Form Data'!C32:C36)</f>
        <v>1.02</v>
      </c>
      <c r="G29" s="23"/>
      <c r="I29" s="3" t="s">
        <v>55</v>
      </c>
      <c r="N29" s="114"/>
      <c r="O29" s="112"/>
    </row>
    <row r="30" spans="2:15" ht="13.5" thickBot="1" x14ac:dyDescent="0.25">
      <c r="B30" s="2" t="s">
        <v>48</v>
      </c>
      <c r="E30" s="43" t="s">
        <v>43</v>
      </c>
      <c r="F30" s="21">
        <f>LOOKUP(E31,'Form Data'!B$32:C$36,'Form Data'!C$32:C$36)</f>
        <v>1.02</v>
      </c>
      <c r="G30" s="23"/>
      <c r="I30" s="2" t="s">
        <v>48</v>
      </c>
      <c r="J30" s="16">
        <f>(J23)*F23*F29*F19</f>
        <v>0</v>
      </c>
      <c r="N30" s="115"/>
      <c r="O30" s="113"/>
    </row>
    <row r="31" spans="2:15" x14ac:dyDescent="0.2">
      <c r="B31" s="2" t="s">
        <v>49</v>
      </c>
      <c r="E31" s="43" t="s">
        <v>43</v>
      </c>
      <c r="F31" s="21">
        <f>LOOKUP(E32,'Form Data'!B$32:C$36,'Form Data'!C$32:C$36)</f>
        <v>1.02</v>
      </c>
      <c r="G31" s="23"/>
      <c r="I31" s="2" t="s">
        <v>49</v>
      </c>
      <c r="J31" s="16">
        <f>(J24)*F24*F30*F19</f>
        <v>0</v>
      </c>
      <c r="L31" s="68" t="s">
        <v>89</v>
      </c>
      <c r="M31" s="86"/>
      <c r="N31" s="97">
        <f>ROUNDUP(J35/220000,0)</f>
        <v>0</v>
      </c>
      <c r="O31" s="98">
        <f>IFERROR((((($E$10*$E$11)/1000)/IF(E15="Propane Gas",30.58,25.74))*60)/N31,0)</f>
        <v>0</v>
      </c>
    </row>
    <row r="32" spans="2:15" x14ac:dyDescent="0.2">
      <c r="B32" s="2" t="s">
        <v>1</v>
      </c>
      <c r="E32" s="43" t="s">
        <v>43</v>
      </c>
      <c r="F32" s="21">
        <f>LOOKUP(E33,'Form Data'!B$32:C$36,'Form Data'!C$32:C$36)</f>
        <v>1.02</v>
      </c>
      <c r="G32" s="23"/>
      <c r="I32" s="2" t="s">
        <v>1</v>
      </c>
      <c r="J32" s="16">
        <f xml:space="preserve"> (J25)*F25*F31*F19</f>
        <v>0</v>
      </c>
      <c r="L32" s="74" t="s">
        <v>88</v>
      </c>
      <c r="M32" s="85"/>
      <c r="N32" s="99">
        <f>ROUNDUP(J35/120000,0)</f>
        <v>0</v>
      </c>
      <c r="O32" s="100">
        <f>IFERROR((((($E$10*$E$11)/1000)/IF(E15="Propane Gas",16.68,14.04)*60)/N32),0)</f>
        <v>0</v>
      </c>
    </row>
    <row r="33" spans="1:15" ht="13.5" thickBot="1" x14ac:dyDescent="0.25">
      <c r="B33" s="2" t="s">
        <v>2</v>
      </c>
      <c r="E33" s="43" t="s">
        <v>43</v>
      </c>
      <c r="I33" s="2" t="s">
        <v>2</v>
      </c>
      <c r="J33" s="16">
        <f>(J26)*F26*F32*F19</f>
        <v>0</v>
      </c>
      <c r="L33" s="67" t="s">
        <v>99</v>
      </c>
      <c r="M33" s="87"/>
      <c r="N33" s="101">
        <f>ROUNDUP(J35/400000,0)</f>
        <v>0</v>
      </c>
      <c r="O33" s="102">
        <f>IFERROR((((($E$10*$E$11)/1000)/IF(E15="Propane Gas",55.6,46.8))*60)/N33,0)</f>
        <v>0</v>
      </c>
    </row>
    <row r="34" spans="1:15" x14ac:dyDescent="0.2">
      <c r="I34" s="2" t="s">
        <v>62</v>
      </c>
      <c r="J34" s="16">
        <f>0.018*F20*J27*F19*F18</f>
        <v>0</v>
      </c>
      <c r="N34" s="85" t="s">
        <v>123</v>
      </c>
      <c r="O34" s="85"/>
    </row>
    <row r="35" spans="1:15" x14ac:dyDescent="0.2">
      <c r="I35" s="12" t="s">
        <v>56</v>
      </c>
      <c r="J35" s="17">
        <f>SUM(J30:J34)</f>
        <v>0</v>
      </c>
      <c r="O35" s="2"/>
    </row>
    <row r="36" spans="1:15" x14ac:dyDescent="0.2">
      <c r="O36" s="2"/>
    </row>
    <row r="37" spans="1:15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5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5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1:15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1:15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1:15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5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1:15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15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5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5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1:15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="8" customFormat="1" x14ac:dyDescent="0.2"/>
    <row r="50" s="8" customFormat="1" x14ac:dyDescent="0.2"/>
    <row r="51" s="8" customFormat="1" x14ac:dyDescent="0.2"/>
    <row r="52" s="8" customFormat="1" x14ac:dyDescent="0.2"/>
    <row r="53" s="8" customFormat="1" x14ac:dyDescent="0.2"/>
    <row r="54" s="8" customFormat="1" x14ac:dyDescent="0.2"/>
    <row r="55" s="8" customFormat="1" x14ac:dyDescent="0.2"/>
    <row r="56" s="8" customFormat="1" x14ac:dyDescent="0.2"/>
    <row r="57" s="8" customFormat="1" x14ac:dyDescent="0.2"/>
    <row r="58" s="8" customFormat="1" x14ac:dyDescent="0.2"/>
    <row r="59" s="8" customFormat="1" x14ac:dyDescent="0.2"/>
    <row r="60" s="8" customFormat="1" x14ac:dyDescent="0.2"/>
    <row r="61" s="8" customFormat="1" x14ac:dyDescent="0.2"/>
    <row r="62" s="8" customFormat="1" x14ac:dyDescent="0.2"/>
    <row r="63" s="8" customFormat="1" x14ac:dyDescent="0.2"/>
    <row r="64" s="8" customFormat="1" x14ac:dyDescent="0.2"/>
    <row r="65" s="8" customFormat="1" x14ac:dyDescent="0.2"/>
    <row r="66" s="8" customFormat="1" x14ac:dyDescent="0.2"/>
    <row r="67" s="8" customFormat="1" x14ac:dyDescent="0.2"/>
    <row r="68" s="8" customFormat="1" x14ac:dyDescent="0.2"/>
    <row r="69" s="8" customFormat="1" x14ac:dyDescent="0.2"/>
    <row r="70" s="8" customFormat="1" x14ac:dyDescent="0.2"/>
    <row r="71" s="8" customFormat="1" x14ac:dyDescent="0.2"/>
    <row r="72" s="8" customFormat="1" x14ac:dyDescent="0.2"/>
    <row r="73" s="8" customFormat="1" x14ac:dyDescent="0.2"/>
    <row r="74" s="8" customFormat="1" x14ac:dyDescent="0.2"/>
    <row r="75" s="8" customFormat="1" x14ac:dyDescent="0.2"/>
    <row r="76" s="8" customFormat="1" x14ac:dyDescent="0.2"/>
    <row r="77" s="8" customFormat="1" x14ac:dyDescent="0.2"/>
    <row r="78" s="8" customFormat="1" x14ac:dyDescent="0.2"/>
    <row r="79" s="8" customFormat="1" x14ac:dyDescent="0.2"/>
    <row r="80" s="8" customFormat="1" x14ac:dyDescent="0.2"/>
    <row r="81" s="8" customFormat="1" x14ac:dyDescent="0.2"/>
    <row r="82" s="8" customFormat="1" x14ac:dyDescent="0.2"/>
    <row r="83" s="8" customFormat="1" x14ac:dyDescent="0.2"/>
    <row r="84" s="8" customFormat="1" x14ac:dyDescent="0.2"/>
    <row r="85" s="8" customFormat="1" x14ac:dyDescent="0.2"/>
    <row r="86" s="8" customFormat="1" x14ac:dyDescent="0.2"/>
    <row r="87" s="8" customFormat="1" x14ac:dyDescent="0.2"/>
    <row r="88" s="8" customFormat="1" x14ac:dyDescent="0.2"/>
    <row r="89" s="8" customFormat="1" x14ac:dyDescent="0.2"/>
    <row r="90" s="8" customFormat="1" x14ac:dyDescent="0.2"/>
    <row r="91" s="8" customFormat="1" x14ac:dyDescent="0.2"/>
    <row r="92" s="8" customFormat="1" x14ac:dyDescent="0.2"/>
    <row r="93" s="8" customFormat="1" x14ac:dyDescent="0.2"/>
    <row r="94" s="8" customFormat="1" x14ac:dyDescent="0.2"/>
    <row r="95" s="8" customFormat="1" x14ac:dyDescent="0.2"/>
    <row r="96" s="8" customFormat="1" x14ac:dyDescent="0.2"/>
    <row r="97" s="8" customFormat="1" x14ac:dyDescent="0.2"/>
    <row r="98" s="8" customFormat="1" x14ac:dyDescent="0.2"/>
    <row r="99" s="8" customFormat="1" x14ac:dyDescent="0.2"/>
    <row r="100" s="8" customFormat="1" x14ac:dyDescent="0.2"/>
    <row r="101" s="8" customFormat="1" x14ac:dyDescent="0.2"/>
    <row r="102" s="8" customFormat="1" x14ac:dyDescent="0.2"/>
    <row r="103" s="8" customFormat="1" x14ac:dyDescent="0.2"/>
    <row r="104" s="8" customFormat="1" x14ac:dyDescent="0.2"/>
    <row r="105" s="8" customFormat="1" x14ac:dyDescent="0.2"/>
    <row r="106" s="8" customFormat="1" x14ac:dyDescent="0.2"/>
    <row r="107" s="8" customFormat="1" x14ac:dyDescent="0.2"/>
    <row r="108" s="8" customFormat="1" x14ac:dyDescent="0.2"/>
    <row r="109" s="8" customFormat="1" x14ac:dyDescent="0.2"/>
    <row r="110" s="8" customFormat="1" x14ac:dyDescent="0.2"/>
    <row r="111" s="8" customFormat="1" x14ac:dyDescent="0.2"/>
    <row r="112" s="8" customFormat="1" x14ac:dyDescent="0.2"/>
    <row r="113" s="8" customFormat="1" x14ac:dyDescent="0.2"/>
    <row r="114" s="8" customFormat="1" x14ac:dyDescent="0.2"/>
    <row r="115" s="8" customFormat="1" x14ac:dyDescent="0.2"/>
    <row r="116" s="8" customFormat="1" x14ac:dyDescent="0.2"/>
    <row r="117" s="8" customFormat="1" x14ac:dyDescent="0.2"/>
    <row r="118" s="8" customFormat="1" x14ac:dyDescent="0.2"/>
    <row r="119" s="8" customFormat="1" x14ac:dyDescent="0.2"/>
    <row r="120" s="8" customFormat="1" x14ac:dyDescent="0.2"/>
    <row r="121" s="8" customFormat="1" x14ac:dyDescent="0.2"/>
    <row r="122" s="8" customFormat="1" x14ac:dyDescent="0.2"/>
    <row r="123" s="8" customFormat="1" x14ac:dyDescent="0.2"/>
    <row r="124" s="8" customFormat="1" x14ac:dyDescent="0.2"/>
    <row r="125" s="8" customFormat="1" x14ac:dyDescent="0.2"/>
    <row r="126" s="8" customFormat="1" x14ac:dyDescent="0.2"/>
    <row r="127" s="8" customFormat="1" x14ac:dyDescent="0.2"/>
    <row r="128" s="8" customFormat="1" x14ac:dyDescent="0.2"/>
    <row r="129" s="8" customFormat="1" x14ac:dyDescent="0.2"/>
    <row r="130" s="8" customFormat="1" x14ac:dyDescent="0.2"/>
    <row r="131" s="8" customFormat="1" x14ac:dyDescent="0.2"/>
    <row r="132" s="8" customFormat="1" x14ac:dyDescent="0.2"/>
    <row r="133" s="8" customFormat="1" x14ac:dyDescent="0.2"/>
    <row r="134" s="8" customFormat="1" x14ac:dyDescent="0.2"/>
    <row r="135" s="8" customFormat="1" x14ac:dyDescent="0.2"/>
    <row r="136" s="8" customFormat="1" x14ac:dyDescent="0.2"/>
    <row r="137" s="8" customFormat="1" x14ac:dyDescent="0.2"/>
    <row r="138" s="8" customFormat="1" x14ac:dyDescent="0.2"/>
    <row r="139" s="8" customFormat="1" x14ac:dyDescent="0.2"/>
    <row r="140" s="8" customFormat="1" x14ac:dyDescent="0.2"/>
    <row r="141" s="8" customFormat="1" x14ac:dyDescent="0.2"/>
    <row r="142" s="8" customFormat="1" x14ac:dyDescent="0.2"/>
    <row r="143" s="8" customFormat="1" x14ac:dyDescent="0.2"/>
    <row r="144" s="8" customFormat="1" x14ac:dyDescent="0.2"/>
    <row r="145" s="8" customFormat="1" x14ac:dyDescent="0.2"/>
    <row r="146" s="8" customFormat="1" x14ac:dyDescent="0.2"/>
    <row r="147" s="8" customFormat="1" x14ac:dyDescent="0.2"/>
    <row r="148" s="8" customFormat="1" x14ac:dyDescent="0.2"/>
    <row r="149" s="8" customFormat="1" x14ac:dyDescent="0.2"/>
    <row r="150" s="8" customFormat="1" x14ac:dyDescent="0.2"/>
    <row r="151" s="8" customFormat="1" x14ac:dyDescent="0.2"/>
    <row r="152" s="8" customFormat="1" x14ac:dyDescent="0.2"/>
    <row r="153" s="8" customFormat="1" x14ac:dyDescent="0.2"/>
    <row r="154" s="8" customFormat="1" x14ac:dyDescent="0.2"/>
    <row r="155" s="8" customFormat="1" x14ac:dyDescent="0.2"/>
    <row r="156" s="8" customFormat="1" x14ac:dyDescent="0.2"/>
    <row r="157" s="8" customFormat="1" x14ac:dyDescent="0.2"/>
    <row r="158" s="8" customFormat="1" x14ac:dyDescent="0.2"/>
    <row r="159" s="8" customFormat="1" x14ac:dyDescent="0.2"/>
    <row r="160" s="8" customFormat="1" x14ac:dyDescent="0.2"/>
    <row r="161" s="8" customFormat="1" x14ac:dyDescent="0.2"/>
    <row r="162" s="8" customFormat="1" x14ac:dyDescent="0.2"/>
    <row r="163" s="8" customFormat="1" x14ac:dyDescent="0.2"/>
    <row r="164" s="8" customFormat="1" x14ac:dyDescent="0.2"/>
    <row r="165" s="8" customFormat="1" x14ac:dyDescent="0.2"/>
    <row r="166" s="8" customFormat="1" x14ac:dyDescent="0.2"/>
    <row r="167" s="8" customFormat="1" x14ac:dyDescent="0.2"/>
    <row r="168" s="8" customFormat="1" x14ac:dyDescent="0.2"/>
    <row r="169" s="8" customFormat="1" x14ac:dyDescent="0.2"/>
    <row r="170" s="8" customFormat="1" x14ac:dyDescent="0.2"/>
    <row r="171" s="8" customFormat="1" x14ac:dyDescent="0.2"/>
    <row r="172" s="8" customFormat="1" x14ac:dyDescent="0.2"/>
    <row r="173" s="8" customFormat="1" x14ac:dyDescent="0.2"/>
    <row r="174" s="8" customFormat="1" x14ac:dyDescent="0.2"/>
    <row r="175" s="8" customFormat="1" x14ac:dyDescent="0.2"/>
    <row r="176" s="8" customFormat="1" x14ac:dyDescent="0.2"/>
    <row r="177" s="8" customFormat="1" x14ac:dyDescent="0.2"/>
    <row r="178" s="8" customFormat="1" x14ac:dyDescent="0.2"/>
    <row r="179" s="8" customFormat="1" x14ac:dyDescent="0.2"/>
    <row r="180" s="8" customFormat="1" x14ac:dyDescent="0.2"/>
    <row r="181" s="8" customFormat="1" x14ac:dyDescent="0.2"/>
    <row r="182" s="8" customFormat="1" x14ac:dyDescent="0.2"/>
    <row r="183" s="8" customFormat="1" x14ac:dyDescent="0.2"/>
    <row r="184" s="8" customFormat="1" x14ac:dyDescent="0.2"/>
    <row r="185" s="8" customFormat="1" x14ac:dyDescent="0.2"/>
    <row r="186" s="8" customFormat="1" x14ac:dyDescent="0.2"/>
    <row r="187" s="8" customFormat="1" x14ac:dyDescent="0.2"/>
    <row r="188" s="8" customFormat="1" x14ac:dyDescent="0.2"/>
    <row r="189" s="8" customFormat="1" x14ac:dyDescent="0.2"/>
    <row r="190" s="8" customFormat="1" x14ac:dyDescent="0.2"/>
    <row r="191" s="8" customFormat="1" x14ac:dyDescent="0.2"/>
    <row r="192" s="8" customFormat="1" x14ac:dyDescent="0.2"/>
    <row r="193" s="8" customFormat="1" x14ac:dyDescent="0.2"/>
    <row r="194" s="8" customFormat="1" x14ac:dyDescent="0.2"/>
    <row r="195" s="8" customFormat="1" x14ac:dyDescent="0.2"/>
    <row r="196" s="8" customFormat="1" x14ac:dyDescent="0.2"/>
    <row r="197" s="8" customFormat="1" x14ac:dyDescent="0.2"/>
    <row r="198" s="8" customFormat="1" x14ac:dyDescent="0.2"/>
    <row r="199" s="8" customFormat="1" x14ac:dyDescent="0.2"/>
    <row r="200" s="8" customFormat="1" x14ac:dyDescent="0.2"/>
    <row r="201" s="8" customFormat="1" x14ac:dyDescent="0.2"/>
    <row r="202" s="8" customFormat="1" x14ac:dyDescent="0.2"/>
    <row r="203" s="8" customFormat="1" x14ac:dyDescent="0.2"/>
    <row r="204" s="8" customFormat="1" x14ac:dyDescent="0.2"/>
    <row r="205" s="8" customFormat="1" x14ac:dyDescent="0.2"/>
    <row r="206" s="8" customFormat="1" x14ac:dyDescent="0.2"/>
    <row r="207" s="8" customFormat="1" x14ac:dyDescent="0.2"/>
    <row r="208" s="8" customFormat="1" x14ac:dyDescent="0.2"/>
    <row r="209" s="8" customFormat="1" x14ac:dyDescent="0.2"/>
    <row r="210" s="8" customFormat="1" x14ac:dyDescent="0.2"/>
    <row r="211" s="8" customFormat="1" x14ac:dyDescent="0.2"/>
    <row r="212" s="8" customFormat="1" x14ac:dyDescent="0.2"/>
    <row r="213" s="8" customFormat="1" x14ac:dyDescent="0.2"/>
    <row r="214" s="8" customFormat="1" x14ac:dyDescent="0.2"/>
    <row r="215" s="8" customFormat="1" x14ac:dyDescent="0.2"/>
    <row r="216" s="8" customFormat="1" x14ac:dyDescent="0.2"/>
    <row r="217" s="8" customFormat="1" x14ac:dyDescent="0.2"/>
    <row r="218" s="8" customFormat="1" x14ac:dyDescent="0.2"/>
    <row r="219" s="8" customFormat="1" x14ac:dyDescent="0.2"/>
    <row r="220" s="8" customFormat="1" x14ac:dyDescent="0.2"/>
    <row r="221" s="8" customFormat="1" x14ac:dyDescent="0.2"/>
    <row r="222" s="8" customFormat="1" x14ac:dyDescent="0.2"/>
    <row r="223" s="8" customFormat="1" x14ac:dyDescent="0.2"/>
    <row r="224" s="8" customFormat="1" x14ac:dyDescent="0.2"/>
    <row r="225" s="8" customFormat="1" x14ac:dyDescent="0.2"/>
    <row r="226" s="8" customFormat="1" x14ac:dyDescent="0.2"/>
    <row r="227" s="8" customFormat="1" x14ac:dyDescent="0.2"/>
    <row r="228" s="8" customFormat="1" x14ac:dyDescent="0.2"/>
    <row r="229" s="8" customFormat="1" x14ac:dyDescent="0.2"/>
    <row r="230" s="8" customFormat="1" x14ac:dyDescent="0.2"/>
    <row r="231" s="8" customFormat="1" x14ac:dyDescent="0.2"/>
    <row r="232" s="8" customFormat="1" x14ac:dyDescent="0.2"/>
    <row r="233" s="8" customFormat="1" x14ac:dyDescent="0.2"/>
    <row r="234" s="8" customFormat="1" x14ac:dyDescent="0.2"/>
    <row r="235" s="8" customFormat="1" x14ac:dyDescent="0.2"/>
    <row r="236" s="8" customFormat="1" x14ac:dyDescent="0.2"/>
    <row r="237" s="8" customFormat="1" x14ac:dyDescent="0.2"/>
    <row r="238" s="8" customFormat="1" x14ac:dyDescent="0.2"/>
    <row r="239" s="8" customFormat="1" x14ac:dyDescent="0.2"/>
    <row r="240" s="8" customFormat="1" x14ac:dyDescent="0.2"/>
    <row r="241" s="8" customFormat="1" x14ac:dyDescent="0.2"/>
    <row r="242" s="8" customFormat="1" x14ac:dyDescent="0.2"/>
    <row r="243" s="8" customFormat="1" x14ac:dyDescent="0.2"/>
    <row r="244" s="8" customFormat="1" x14ac:dyDescent="0.2"/>
    <row r="245" s="8" customFormat="1" x14ac:dyDescent="0.2"/>
    <row r="246" s="8" customFormat="1" x14ac:dyDescent="0.2"/>
    <row r="247" s="8" customFormat="1" x14ac:dyDescent="0.2"/>
    <row r="248" s="8" customFormat="1" x14ac:dyDescent="0.2"/>
    <row r="249" s="8" customFormat="1" x14ac:dyDescent="0.2"/>
    <row r="250" s="8" customFormat="1" x14ac:dyDescent="0.2"/>
    <row r="251" s="8" customFormat="1" x14ac:dyDescent="0.2"/>
    <row r="252" s="8" customFormat="1" x14ac:dyDescent="0.2"/>
    <row r="253" s="8" customFormat="1" x14ac:dyDescent="0.2"/>
    <row r="254" s="8" customFormat="1" x14ac:dyDescent="0.2"/>
    <row r="255" s="8" customFormat="1" x14ac:dyDescent="0.2"/>
    <row r="256" s="8" customFormat="1" x14ac:dyDescent="0.2"/>
    <row r="257" s="8" customFormat="1" x14ac:dyDescent="0.2"/>
    <row r="258" s="8" customFormat="1" x14ac:dyDescent="0.2"/>
    <row r="259" s="8" customFormat="1" x14ac:dyDescent="0.2"/>
    <row r="260" s="8" customFormat="1" x14ac:dyDescent="0.2"/>
    <row r="261" s="8" customFormat="1" x14ac:dyDescent="0.2"/>
    <row r="262" s="8" customFormat="1" x14ac:dyDescent="0.2"/>
    <row r="263" s="8" customFormat="1" x14ac:dyDescent="0.2"/>
    <row r="264" s="8" customFormat="1" x14ac:dyDescent="0.2"/>
    <row r="265" s="8" customFormat="1" x14ac:dyDescent="0.2"/>
    <row r="266" s="8" customFormat="1" x14ac:dyDescent="0.2"/>
    <row r="267" s="8" customFormat="1" x14ac:dyDescent="0.2"/>
    <row r="268" s="8" customFormat="1" x14ac:dyDescent="0.2"/>
    <row r="269" s="8" customFormat="1" x14ac:dyDescent="0.2"/>
    <row r="270" s="8" customFormat="1" x14ac:dyDescent="0.2"/>
    <row r="271" s="8" customFormat="1" x14ac:dyDescent="0.2"/>
    <row r="272" s="8" customFormat="1" x14ac:dyDescent="0.2"/>
    <row r="273" s="8" customFormat="1" x14ac:dyDescent="0.2"/>
    <row r="274" s="8" customFormat="1" x14ac:dyDescent="0.2"/>
    <row r="275" s="8" customFormat="1" x14ac:dyDescent="0.2"/>
    <row r="276" s="8" customFormat="1" x14ac:dyDescent="0.2"/>
    <row r="277" s="8" customFormat="1" x14ac:dyDescent="0.2"/>
    <row r="278" s="8" customFormat="1" x14ac:dyDescent="0.2"/>
    <row r="279" s="8" customFormat="1" x14ac:dyDescent="0.2"/>
    <row r="280" s="8" customFormat="1" x14ac:dyDescent="0.2"/>
    <row r="281" s="8" customFormat="1" x14ac:dyDescent="0.2"/>
    <row r="282" s="8" customFormat="1" x14ac:dyDescent="0.2"/>
    <row r="283" s="8" customFormat="1" x14ac:dyDescent="0.2"/>
    <row r="284" s="8" customFormat="1" x14ac:dyDescent="0.2"/>
    <row r="285" s="8" customFormat="1" x14ac:dyDescent="0.2"/>
    <row r="286" s="8" customFormat="1" x14ac:dyDescent="0.2"/>
    <row r="287" s="8" customFormat="1" x14ac:dyDescent="0.2"/>
    <row r="288" s="8" customFormat="1" x14ac:dyDescent="0.2"/>
    <row r="289" s="8" customFormat="1" x14ac:dyDescent="0.2"/>
    <row r="290" s="8" customFormat="1" x14ac:dyDescent="0.2"/>
    <row r="291" s="8" customFormat="1" x14ac:dyDescent="0.2"/>
    <row r="292" s="8" customFormat="1" x14ac:dyDescent="0.2"/>
    <row r="293" s="8" customFormat="1" x14ac:dyDescent="0.2"/>
    <row r="294" s="8" customFormat="1" x14ac:dyDescent="0.2"/>
    <row r="295" s="8" customFormat="1" x14ac:dyDescent="0.2"/>
    <row r="296" s="8" customFormat="1" x14ac:dyDescent="0.2"/>
    <row r="297" s="8" customFormat="1" x14ac:dyDescent="0.2"/>
    <row r="298" s="8" customFormat="1" x14ac:dyDescent="0.2"/>
    <row r="299" s="8" customFormat="1" x14ac:dyDescent="0.2"/>
    <row r="300" s="8" customFormat="1" x14ac:dyDescent="0.2"/>
    <row r="301" s="8" customFormat="1" x14ac:dyDescent="0.2"/>
    <row r="302" s="8" customFormat="1" x14ac:dyDescent="0.2"/>
    <row r="303" s="8" customFormat="1" x14ac:dyDescent="0.2"/>
    <row r="304" s="8" customFormat="1" x14ac:dyDescent="0.2"/>
    <row r="305" s="8" customFormat="1" x14ac:dyDescent="0.2"/>
    <row r="306" s="8" customFormat="1" x14ac:dyDescent="0.2"/>
    <row r="307" s="8" customFormat="1" x14ac:dyDescent="0.2"/>
    <row r="308" s="8" customFormat="1" x14ac:dyDescent="0.2"/>
    <row r="309" s="8" customFormat="1" x14ac:dyDescent="0.2"/>
    <row r="310" s="8" customFormat="1" x14ac:dyDescent="0.2"/>
    <row r="311" s="8" customFormat="1" x14ac:dyDescent="0.2"/>
    <row r="312" s="8" customFormat="1" x14ac:dyDescent="0.2"/>
    <row r="313" s="8" customFormat="1" x14ac:dyDescent="0.2"/>
    <row r="314" s="8" customFormat="1" x14ac:dyDescent="0.2"/>
    <row r="315" s="8" customFormat="1" x14ac:dyDescent="0.2"/>
    <row r="316" s="8" customFormat="1" x14ac:dyDescent="0.2"/>
    <row r="317" s="8" customFormat="1" x14ac:dyDescent="0.2"/>
    <row r="318" s="8" customFormat="1" x14ac:dyDescent="0.2"/>
    <row r="319" s="8" customFormat="1" x14ac:dyDescent="0.2"/>
    <row r="320" s="8" customFormat="1" x14ac:dyDescent="0.2"/>
    <row r="321" s="8" customFormat="1" x14ac:dyDescent="0.2"/>
    <row r="322" s="8" customFormat="1" x14ac:dyDescent="0.2"/>
    <row r="323" s="8" customFormat="1" x14ac:dyDescent="0.2"/>
    <row r="324" s="8" customFormat="1" x14ac:dyDescent="0.2"/>
    <row r="325" s="8" customFormat="1" x14ac:dyDescent="0.2"/>
    <row r="326" s="8" customFormat="1" x14ac:dyDescent="0.2"/>
    <row r="327" s="8" customFormat="1" x14ac:dyDescent="0.2"/>
    <row r="328" s="8" customFormat="1" x14ac:dyDescent="0.2"/>
    <row r="329" s="8" customFormat="1" x14ac:dyDescent="0.2"/>
    <row r="330" s="8" customFormat="1" x14ac:dyDescent="0.2"/>
    <row r="331" s="8" customFormat="1" x14ac:dyDescent="0.2"/>
    <row r="332" s="8" customFormat="1" x14ac:dyDescent="0.2"/>
    <row r="333" s="8" customFormat="1" x14ac:dyDescent="0.2"/>
    <row r="334" s="8" customFormat="1" x14ac:dyDescent="0.2"/>
    <row r="335" s="8" customFormat="1" x14ac:dyDescent="0.2"/>
    <row r="336" s="8" customFormat="1" x14ac:dyDescent="0.2"/>
    <row r="337" s="8" customFormat="1" x14ac:dyDescent="0.2"/>
    <row r="338" s="8" customFormat="1" x14ac:dyDescent="0.2"/>
    <row r="339" s="8" customFormat="1" x14ac:dyDescent="0.2"/>
    <row r="340" s="8" customFormat="1" x14ac:dyDescent="0.2"/>
    <row r="341" s="8" customFormat="1" x14ac:dyDescent="0.2"/>
    <row r="342" s="8" customFormat="1" x14ac:dyDescent="0.2"/>
    <row r="343" s="8" customFormat="1" x14ac:dyDescent="0.2"/>
    <row r="344" s="8" customFormat="1" x14ac:dyDescent="0.2"/>
    <row r="345" s="8" customFormat="1" x14ac:dyDescent="0.2"/>
    <row r="346" s="8" customFormat="1" x14ac:dyDescent="0.2"/>
    <row r="347" s="8" customFormat="1" x14ac:dyDescent="0.2"/>
    <row r="348" s="8" customFormat="1" x14ac:dyDescent="0.2"/>
    <row r="349" s="8" customFormat="1" x14ac:dyDescent="0.2"/>
    <row r="350" s="8" customFormat="1" x14ac:dyDescent="0.2"/>
    <row r="351" s="8" customFormat="1" x14ac:dyDescent="0.2"/>
    <row r="352" s="8" customFormat="1" x14ac:dyDescent="0.2"/>
    <row r="353" s="8" customFormat="1" x14ac:dyDescent="0.2"/>
    <row r="354" s="8" customFormat="1" x14ac:dyDescent="0.2"/>
    <row r="355" s="8" customFormat="1" x14ac:dyDescent="0.2"/>
    <row r="356" s="8" customFormat="1" x14ac:dyDescent="0.2"/>
    <row r="357" s="8" customFormat="1" x14ac:dyDescent="0.2"/>
    <row r="358" s="8" customFormat="1" x14ac:dyDescent="0.2"/>
    <row r="359" s="8" customFormat="1" x14ac:dyDescent="0.2"/>
    <row r="360" s="8" customFormat="1" x14ac:dyDescent="0.2"/>
    <row r="361" s="8" customFormat="1" x14ac:dyDescent="0.2"/>
    <row r="362" s="8" customFormat="1" x14ac:dyDescent="0.2"/>
    <row r="363" s="8" customFormat="1" x14ac:dyDescent="0.2"/>
    <row r="364" s="8" customFormat="1" x14ac:dyDescent="0.2"/>
    <row r="365" s="8" customFormat="1" x14ac:dyDescent="0.2"/>
    <row r="366" s="8" customFormat="1" x14ac:dyDescent="0.2"/>
    <row r="367" s="8" customFormat="1" x14ac:dyDescent="0.2"/>
    <row r="368" s="8" customFormat="1" x14ac:dyDescent="0.2"/>
    <row r="369" s="8" customFormat="1" x14ac:dyDescent="0.2"/>
    <row r="370" s="8" customFormat="1" x14ac:dyDescent="0.2"/>
    <row r="371" s="8" customFormat="1" x14ac:dyDescent="0.2"/>
    <row r="372" s="8" customFormat="1" x14ac:dyDescent="0.2"/>
    <row r="373" s="8" customFormat="1" x14ac:dyDescent="0.2"/>
    <row r="374" s="8" customFormat="1" x14ac:dyDescent="0.2"/>
    <row r="375" s="8" customFormat="1" x14ac:dyDescent="0.2"/>
    <row r="376" s="8" customFormat="1" x14ac:dyDescent="0.2"/>
    <row r="377" s="8" customFormat="1" x14ac:dyDescent="0.2"/>
    <row r="378" s="8" customFormat="1" x14ac:dyDescent="0.2"/>
    <row r="379" s="8" customFormat="1" x14ac:dyDescent="0.2"/>
    <row r="380" s="8" customFormat="1" x14ac:dyDescent="0.2"/>
    <row r="381" s="8" customFormat="1" x14ac:dyDescent="0.2"/>
    <row r="382" s="8" customFormat="1" x14ac:dyDescent="0.2"/>
    <row r="383" s="8" customFormat="1" x14ac:dyDescent="0.2"/>
    <row r="384" s="8" customFormat="1" x14ac:dyDescent="0.2"/>
    <row r="385" s="8" customFormat="1" x14ac:dyDescent="0.2"/>
    <row r="386" s="8" customFormat="1" x14ac:dyDescent="0.2"/>
    <row r="387" s="8" customFormat="1" x14ac:dyDescent="0.2"/>
    <row r="388" s="8" customFormat="1" x14ac:dyDescent="0.2"/>
    <row r="389" s="8" customFormat="1" x14ac:dyDescent="0.2"/>
    <row r="390" s="8" customFormat="1" x14ac:dyDescent="0.2"/>
    <row r="391" s="8" customFormat="1" x14ac:dyDescent="0.2"/>
    <row r="392" s="8" customFormat="1" x14ac:dyDescent="0.2"/>
    <row r="393" s="8" customFormat="1" x14ac:dyDescent="0.2"/>
    <row r="394" s="8" customFormat="1" x14ac:dyDescent="0.2"/>
    <row r="395" s="8" customFormat="1" x14ac:dyDescent="0.2"/>
    <row r="396" s="8" customFormat="1" x14ac:dyDescent="0.2"/>
    <row r="397" s="8" customFormat="1" x14ac:dyDescent="0.2"/>
    <row r="398" s="8" customFormat="1" x14ac:dyDescent="0.2"/>
    <row r="399" s="8" customFormat="1" x14ac:dyDescent="0.2"/>
    <row r="400" s="8" customFormat="1" x14ac:dyDescent="0.2"/>
    <row r="401" s="8" customFormat="1" x14ac:dyDescent="0.2"/>
    <row r="402" s="8" customFormat="1" x14ac:dyDescent="0.2"/>
    <row r="403" s="8" customFormat="1" x14ac:dyDescent="0.2"/>
    <row r="404" s="8" customFormat="1" x14ac:dyDescent="0.2"/>
    <row r="405" s="8" customFormat="1" x14ac:dyDescent="0.2"/>
    <row r="406" s="8" customFormat="1" x14ac:dyDescent="0.2"/>
    <row r="407" s="8" customFormat="1" x14ac:dyDescent="0.2"/>
    <row r="408" s="8" customFormat="1" x14ac:dyDescent="0.2"/>
    <row r="409" s="8" customFormat="1" x14ac:dyDescent="0.2"/>
    <row r="410" s="8" customFormat="1" x14ac:dyDescent="0.2"/>
    <row r="411" s="8" customFormat="1" x14ac:dyDescent="0.2"/>
    <row r="412" s="8" customFormat="1" x14ac:dyDescent="0.2"/>
    <row r="413" s="8" customFormat="1" x14ac:dyDescent="0.2"/>
    <row r="414" s="8" customFormat="1" x14ac:dyDescent="0.2"/>
    <row r="415" s="8" customFormat="1" x14ac:dyDescent="0.2"/>
    <row r="416" s="8" customFormat="1" x14ac:dyDescent="0.2"/>
    <row r="417" s="8" customFormat="1" x14ac:dyDescent="0.2"/>
    <row r="418" s="8" customFormat="1" x14ac:dyDescent="0.2"/>
    <row r="419" s="8" customFormat="1" x14ac:dyDescent="0.2"/>
    <row r="420" s="8" customFormat="1" x14ac:dyDescent="0.2"/>
    <row r="421" s="8" customFormat="1" x14ac:dyDescent="0.2"/>
    <row r="422" s="8" customFormat="1" x14ac:dyDescent="0.2"/>
    <row r="423" s="8" customFormat="1" x14ac:dyDescent="0.2"/>
    <row r="424" s="8" customFormat="1" x14ac:dyDescent="0.2"/>
    <row r="425" s="8" customFormat="1" x14ac:dyDescent="0.2"/>
    <row r="426" s="8" customFormat="1" x14ac:dyDescent="0.2"/>
    <row r="427" s="8" customFormat="1" x14ac:dyDescent="0.2"/>
    <row r="428" s="8" customFormat="1" x14ac:dyDescent="0.2"/>
    <row r="429" s="8" customFormat="1" x14ac:dyDescent="0.2"/>
    <row r="430" s="8" customFormat="1" x14ac:dyDescent="0.2"/>
    <row r="431" s="8" customFormat="1" x14ac:dyDescent="0.2"/>
    <row r="432" s="8" customFormat="1" x14ac:dyDescent="0.2"/>
    <row r="433" s="8" customFormat="1" x14ac:dyDescent="0.2"/>
    <row r="434" s="8" customFormat="1" x14ac:dyDescent="0.2"/>
    <row r="435" s="8" customFormat="1" x14ac:dyDescent="0.2"/>
    <row r="436" s="8" customFormat="1" x14ac:dyDescent="0.2"/>
    <row r="437" s="8" customFormat="1" x14ac:dyDescent="0.2"/>
    <row r="438" s="8" customFormat="1" x14ac:dyDescent="0.2"/>
    <row r="439" s="8" customFormat="1" x14ac:dyDescent="0.2"/>
    <row r="440" s="8" customFormat="1" x14ac:dyDescent="0.2"/>
    <row r="441" s="8" customFormat="1" x14ac:dyDescent="0.2"/>
    <row r="442" s="8" customFormat="1" x14ac:dyDescent="0.2"/>
    <row r="443" s="8" customFormat="1" x14ac:dyDescent="0.2"/>
    <row r="444" s="8" customFormat="1" x14ac:dyDescent="0.2"/>
    <row r="445" s="8" customFormat="1" x14ac:dyDescent="0.2"/>
    <row r="446" s="8" customFormat="1" x14ac:dyDescent="0.2"/>
    <row r="447" s="8" customFormat="1" x14ac:dyDescent="0.2"/>
    <row r="448" s="8" customFormat="1" x14ac:dyDescent="0.2"/>
    <row r="449" s="8" customFormat="1" x14ac:dyDescent="0.2"/>
    <row r="450" s="8" customFormat="1" x14ac:dyDescent="0.2"/>
    <row r="451" s="8" customFormat="1" x14ac:dyDescent="0.2"/>
    <row r="452" s="8" customFormat="1" x14ac:dyDescent="0.2"/>
    <row r="453" s="8" customFormat="1" x14ac:dyDescent="0.2"/>
    <row r="454" s="8" customFormat="1" x14ac:dyDescent="0.2"/>
    <row r="455" s="8" customFormat="1" x14ac:dyDescent="0.2"/>
    <row r="456" s="8" customFormat="1" x14ac:dyDescent="0.2"/>
    <row r="457" s="8" customFormat="1" x14ac:dyDescent="0.2"/>
    <row r="458" s="8" customFormat="1" x14ac:dyDescent="0.2"/>
    <row r="459" s="8" customFormat="1" x14ac:dyDescent="0.2"/>
    <row r="460" s="8" customFormat="1" x14ac:dyDescent="0.2"/>
    <row r="461" s="8" customFormat="1" x14ac:dyDescent="0.2"/>
    <row r="462" s="8" customFormat="1" x14ac:dyDescent="0.2"/>
    <row r="463" s="8" customFormat="1" x14ac:dyDescent="0.2"/>
    <row r="464" s="8" customFormat="1" x14ac:dyDescent="0.2"/>
    <row r="465" s="8" customFormat="1" x14ac:dyDescent="0.2"/>
    <row r="466" s="8" customFormat="1" x14ac:dyDescent="0.2"/>
    <row r="467" s="8" customFormat="1" x14ac:dyDescent="0.2"/>
    <row r="468" s="8" customFormat="1" x14ac:dyDescent="0.2"/>
    <row r="469" s="8" customFormat="1" x14ac:dyDescent="0.2"/>
    <row r="470" s="8" customFormat="1" x14ac:dyDescent="0.2"/>
    <row r="471" s="8" customFormat="1" x14ac:dyDescent="0.2"/>
    <row r="472" s="8" customFormat="1" x14ac:dyDescent="0.2"/>
    <row r="473" s="8" customFormat="1" x14ac:dyDescent="0.2"/>
    <row r="474" s="8" customFormat="1" x14ac:dyDescent="0.2"/>
    <row r="475" s="8" customFormat="1" x14ac:dyDescent="0.2"/>
    <row r="476" s="8" customFormat="1" x14ac:dyDescent="0.2"/>
    <row r="477" s="8" customFormat="1" x14ac:dyDescent="0.2"/>
    <row r="478" s="8" customFormat="1" x14ac:dyDescent="0.2"/>
    <row r="479" s="8" customFormat="1" x14ac:dyDescent="0.2"/>
    <row r="480" s="8" customFormat="1" x14ac:dyDescent="0.2"/>
    <row r="481" s="8" customFormat="1" x14ac:dyDescent="0.2"/>
    <row r="482" s="8" customFormat="1" x14ac:dyDescent="0.2"/>
    <row r="483" s="8" customFormat="1" x14ac:dyDescent="0.2"/>
    <row r="484" s="8" customFormat="1" x14ac:dyDescent="0.2"/>
    <row r="485" s="8" customFormat="1" x14ac:dyDescent="0.2"/>
    <row r="486" s="8" customFormat="1" x14ac:dyDescent="0.2"/>
    <row r="487" s="8" customFormat="1" x14ac:dyDescent="0.2"/>
    <row r="488" s="8" customFormat="1" x14ac:dyDescent="0.2"/>
    <row r="489" s="8" customFormat="1" x14ac:dyDescent="0.2"/>
    <row r="490" s="8" customFormat="1" x14ac:dyDescent="0.2"/>
    <row r="491" s="8" customFormat="1" x14ac:dyDescent="0.2"/>
    <row r="492" s="8" customFormat="1" x14ac:dyDescent="0.2"/>
    <row r="493" s="8" customFormat="1" x14ac:dyDescent="0.2"/>
    <row r="494" s="8" customFormat="1" x14ac:dyDescent="0.2"/>
    <row r="495" s="8" customFormat="1" x14ac:dyDescent="0.2"/>
    <row r="496" s="8" customFormat="1" x14ac:dyDescent="0.2"/>
    <row r="497" s="8" customFormat="1" x14ac:dyDescent="0.2"/>
    <row r="498" s="8" customFormat="1" x14ac:dyDescent="0.2"/>
    <row r="499" s="8" customFormat="1" x14ac:dyDescent="0.2"/>
    <row r="500" s="8" customFormat="1" x14ac:dyDescent="0.2"/>
    <row r="501" s="8" customFormat="1" x14ac:dyDescent="0.2"/>
    <row r="502" s="8" customFormat="1" x14ac:dyDescent="0.2"/>
    <row r="503" s="8" customFormat="1" x14ac:dyDescent="0.2"/>
    <row r="504" s="8" customFormat="1" x14ac:dyDescent="0.2"/>
    <row r="505" s="8" customFormat="1" x14ac:dyDescent="0.2"/>
    <row r="506" s="8" customFormat="1" x14ac:dyDescent="0.2"/>
    <row r="507" s="8" customFormat="1" x14ac:dyDescent="0.2"/>
    <row r="508" s="8" customFormat="1" x14ac:dyDescent="0.2"/>
    <row r="509" s="8" customFormat="1" x14ac:dyDescent="0.2"/>
    <row r="510" s="8" customFormat="1" x14ac:dyDescent="0.2"/>
    <row r="511" s="8" customFormat="1" x14ac:dyDescent="0.2"/>
    <row r="512" s="8" customFormat="1" x14ac:dyDescent="0.2"/>
    <row r="513" s="8" customFormat="1" x14ac:dyDescent="0.2"/>
    <row r="514" s="8" customFormat="1" x14ac:dyDescent="0.2"/>
    <row r="515" s="8" customFormat="1" x14ac:dyDescent="0.2"/>
    <row r="516" s="8" customFormat="1" x14ac:dyDescent="0.2"/>
    <row r="517" s="8" customFormat="1" x14ac:dyDescent="0.2"/>
    <row r="518" s="8" customFormat="1" x14ac:dyDescent="0.2"/>
    <row r="519" s="8" customFormat="1" x14ac:dyDescent="0.2"/>
    <row r="520" s="8" customFormat="1" x14ac:dyDescent="0.2"/>
    <row r="521" s="8" customFormat="1" x14ac:dyDescent="0.2"/>
    <row r="522" s="8" customFormat="1" x14ac:dyDescent="0.2"/>
    <row r="523" s="8" customFormat="1" x14ac:dyDescent="0.2"/>
    <row r="524" s="8" customFormat="1" x14ac:dyDescent="0.2"/>
    <row r="525" s="8" customFormat="1" x14ac:dyDescent="0.2"/>
    <row r="526" s="8" customFormat="1" x14ac:dyDescent="0.2"/>
    <row r="527" s="8" customFormat="1" x14ac:dyDescent="0.2"/>
    <row r="528" s="8" customFormat="1" x14ac:dyDescent="0.2"/>
    <row r="529" s="8" customFormat="1" x14ac:dyDescent="0.2"/>
    <row r="530" s="8" customFormat="1" x14ac:dyDescent="0.2"/>
    <row r="531" s="8" customFormat="1" x14ac:dyDescent="0.2"/>
    <row r="532" s="8" customFormat="1" x14ac:dyDescent="0.2"/>
    <row r="533" s="8" customFormat="1" x14ac:dyDescent="0.2"/>
    <row r="534" s="8" customFormat="1" x14ac:dyDescent="0.2"/>
    <row r="535" s="8" customFormat="1" x14ac:dyDescent="0.2"/>
    <row r="536" s="8" customFormat="1" x14ac:dyDescent="0.2"/>
    <row r="537" s="8" customFormat="1" x14ac:dyDescent="0.2"/>
    <row r="538" s="8" customFormat="1" x14ac:dyDescent="0.2"/>
    <row r="539" s="8" customFormat="1" x14ac:dyDescent="0.2"/>
    <row r="540" s="8" customFormat="1" x14ac:dyDescent="0.2"/>
    <row r="541" s="8" customFormat="1" x14ac:dyDescent="0.2"/>
    <row r="542" s="8" customFormat="1" x14ac:dyDescent="0.2"/>
    <row r="543" s="8" customFormat="1" x14ac:dyDescent="0.2"/>
    <row r="544" s="8" customFormat="1" x14ac:dyDescent="0.2"/>
    <row r="545" s="8" customFormat="1" x14ac:dyDescent="0.2"/>
    <row r="546" s="8" customFormat="1" x14ac:dyDescent="0.2"/>
    <row r="547" s="8" customFormat="1" x14ac:dyDescent="0.2"/>
    <row r="548" s="8" customFormat="1" x14ac:dyDescent="0.2"/>
    <row r="549" s="8" customFormat="1" x14ac:dyDescent="0.2"/>
    <row r="550" s="8" customFormat="1" x14ac:dyDescent="0.2"/>
    <row r="551" s="8" customFormat="1" x14ac:dyDescent="0.2"/>
    <row r="552" s="8" customFormat="1" x14ac:dyDescent="0.2"/>
    <row r="553" s="8" customFormat="1" x14ac:dyDescent="0.2"/>
    <row r="554" s="8" customFormat="1" x14ac:dyDescent="0.2"/>
    <row r="555" s="8" customFormat="1" x14ac:dyDescent="0.2"/>
    <row r="556" s="8" customFormat="1" x14ac:dyDescent="0.2"/>
    <row r="557" s="8" customFormat="1" x14ac:dyDescent="0.2"/>
    <row r="558" s="8" customFormat="1" x14ac:dyDescent="0.2"/>
    <row r="559" s="8" customFormat="1" x14ac:dyDescent="0.2"/>
    <row r="560" s="8" customFormat="1" x14ac:dyDescent="0.2"/>
    <row r="561" s="8" customFormat="1" x14ac:dyDescent="0.2"/>
    <row r="562" s="8" customFormat="1" x14ac:dyDescent="0.2"/>
    <row r="563" s="8" customFormat="1" x14ac:dyDescent="0.2"/>
    <row r="564" s="8" customFormat="1" x14ac:dyDescent="0.2"/>
    <row r="565" s="8" customFormat="1" x14ac:dyDescent="0.2"/>
    <row r="566" s="8" customFormat="1" x14ac:dyDescent="0.2"/>
    <row r="567" s="8" customFormat="1" x14ac:dyDescent="0.2"/>
    <row r="568" s="8" customFormat="1" x14ac:dyDescent="0.2"/>
    <row r="569" s="8" customFormat="1" x14ac:dyDescent="0.2"/>
    <row r="570" s="8" customFormat="1" x14ac:dyDescent="0.2"/>
    <row r="571" s="8" customFormat="1" x14ac:dyDescent="0.2"/>
    <row r="572" s="8" customFormat="1" x14ac:dyDescent="0.2"/>
    <row r="573" s="8" customFormat="1" x14ac:dyDescent="0.2"/>
    <row r="574" s="8" customFormat="1" x14ac:dyDescent="0.2"/>
    <row r="575" s="8" customFormat="1" x14ac:dyDescent="0.2"/>
    <row r="576" s="8" customFormat="1" x14ac:dyDescent="0.2"/>
    <row r="577" s="8" customFormat="1" x14ac:dyDescent="0.2"/>
    <row r="578" s="8" customFormat="1" x14ac:dyDescent="0.2"/>
    <row r="579" s="8" customFormat="1" x14ac:dyDescent="0.2"/>
    <row r="580" s="8" customFormat="1" x14ac:dyDescent="0.2"/>
    <row r="581" s="8" customFormat="1" x14ac:dyDescent="0.2"/>
    <row r="582" s="8" customFormat="1" x14ac:dyDescent="0.2"/>
    <row r="583" s="8" customFormat="1" x14ac:dyDescent="0.2"/>
    <row r="584" s="8" customFormat="1" x14ac:dyDescent="0.2"/>
    <row r="585" s="8" customFormat="1" x14ac:dyDescent="0.2"/>
    <row r="586" s="8" customFormat="1" x14ac:dyDescent="0.2"/>
    <row r="587" s="8" customFormat="1" x14ac:dyDescent="0.2"/>
    <row r="588" s="8" customFormat="1" x14ac:dyDescent="0.2"/>
    <row r="589" s="8" customFormat="1" x14ac:dyDescent="0.2"/>
    <row r="590" s="8" customFormat="1" x14ac:dyDescent="0.2"/>
    <row r="591" s="8" customFormat="1" x14ac:dyDescent="0.2"/>
    <row r="592" s="8" customFormat="1" x14ac:dyDescent="0.2"/>
    <row r="593" s="8" customFormat="1" x14ac:dyDescent="0.2"/>
    <row r="594" s="8" customFormat="1" x14ac:dyDescent="0.2"/>
    <row r="595" s="8" customFormat="1" x14ac:dyDescent="0.2"/>
    <row r="596" s="8" customFormat="1" x14ac:dyDescent="0.2"/>
    <row r="597" s="8" customFormat="1" x14ac:dyDescent="0.2"/>
    <row r="598" s="8" customFormat="1" x14ac:dyDescent="0.2"/>
    <row r="599" s="8" customFormat="1" x14ac:dyDescent="0.2"/>
    <row r="600" s="8" customFormat="1" x14ac:dyDescent="0.2"/>
    <row r="601" s="8" customFormat="1" x14ac:dyDescent="0.2"/>
    <row r="602" s="8" customFormat="1" x14ac:dyDescent="0.2"/>
    <row r="603" s="8" customFormat="1" x14ac:dyDescent="0.2"/>
    <row r="604" s="8" customFormat="1" x14ac:dyDescent="0.2"/>
    <row r="605" s="8" customFormat="1" x14ac:dyDescent="0.2"/>
    <row r="606" s="8" customFormat="1" x14ac:dyDescent="0.2"/>
    <row r="607" s="8" customFormat="1" x14ac:dyDescent="0.2"/>
    <row r="608" s="8" customFormat="1" x14ac:dyDescent="0.2"/>
    <row r="609" s="8" customFormat="1" x14ac:dyDescent="0.2"/>
    <row r="610" s="8" customFormat="1" x14ac:dyDescent="0.2"/>
    <row r="611" s="8" customFormat="1" x14ac:dyDescent="0.2"/>
    <row r="612" s="8" customFormat="1" x14ac:dyDescent="0.2"/>
    <row r="613" s="8" customFormat="1" x14ac:dyDescent="0.2"/>
    <row r="614" s="8" customFormat="1" x14ac:dyDescent="0.2"/>
    <row r="615" s="8" customFormat="1" x14ac:dyDescent="0.2"/>
    <row r="616" s="8" customFormat="1" x14ac:dyDescent="0.2"/>
    <row r="617" s="8" customFormat="1" x14ac:dyDescent="0.2"/>
    <row r="618" s="8" customFormat="1" x14ac:dyDescent="0.2"/>
    <row r="619" s="8" customFormat="1" x14ac:dyDescent="0.2"/>
    <row r="620" s="8" customFormat="1" x14ac:dyDescent="0.2"/>
    <row r="621" s="8" customFormat="1" x14ac:dyDescent="0.2"/>
    <row r="622" s="8" customFormat="1" x14ac:dyDescent="0.2"/>
    <row r="623" s="8" customFormat="1" x14ac:dyDescent="0.2"/>
    <row r="624" s="8" customFormat="1" x14ac:dyDescent="0.2"/>
    <row r="625" s="8" customFormat="1" x14ac:dyDescent="0.2"/>
    <row r="626" s="8" customFormat="1" x14ac:dyDescent="0.2"/>
    <row r="627" s="8" customFormat="1" x14ac:dyDescent="0.2"/>
    <row r="628" s="8" customFormat="1" x14ac:dyDescent="0.2"/>
    <row r="629" s="8" customFormat="1" x14ac:dyDescent="0.2"/>
    <row r="630" s="8" customFormat="1" x14ac:dyDescent="0.2"/>
    <row r="631" s="8" customFormat="1" x14ac:dyDescent="0.2"/>
    <row r="632" s="8" customFormat="1" x14ac:dyDescent="0.2"/>
    <row r="633" s="8" customFormat="1" x14ac:dyDescent="0.2"/>
    <row r="634" s="8" customFormat="1" x14ac:dyDescent="0.2"/>
    <row r="635" s="8" customFormat="1" x14ac:dyDescent="0.2"/>
    <row r="636" s="8" customFormat="1" x14ac:dyDescent="0.2"/>
    <row r="637" s="8" customFormat="1" x14ac:dyDescent="0.2"/>
    <row r="638" s="8" customFormat="1" x14ac:dyDescent="0.2"/>
    <row r="639" s="8" customFormat="1" x14ac:dyDescent="0.2"/>
    <row r="640" s="8" customFormat="1" x14ac:dyDescent="0.2"/>
    <row r="641" s="8" customFormat="1" x14ac:dyDescent="0.2"/>
    <row r="642" s="8" customFormat="1" x14ac:dyDescent="0.2"/>
    <row r="643" s="8" customFormat="1" x14ac:dyDescent="0.2"/>
    <row r="644" s="8" customFormat="1" x14ac:dyDescent="0.2"/>
    <row r="645" s="8" customFormat="1" x14ac:dyDescent="0.2"/>
    <row r="646" s="8" customFormat="1" x14ac:dyDescent="0.2"/>
    <row r="647" s="8" customFormat="1" x14ac:dyDescent="0.2"/>
    <row r="648" s="8" customFormat="1" x14ac:dyDescent="0.2"/>
    <row r="649" s="8" customFormat="1" x14ac:dyDescent="0.2"/>
    <row r="650" s="8" customFormat="1" x14ac:dyDescent="0.2"/>
    <row r="651" s="8" customFormat="1" x14ac:dyDescent="0.2"/>
    <row r="652" s="8" customFormat="1" x14ac:dyDescent="0.2"/>
    <row r="653" s="8" customFormat="1" x14ac:dyDescent="0.2"/>
    <row r="654" s="8" customFormat="1" x14ac:dyDescent="0.2"/>
    <row r="655" s="8" customFormat="1" x14ac:dyDescent="0.2"/>
    <row r="656" s="8" customFormat="1" x14ac:dyDescent="0.2"/>
    <row r="657" s="8" customFormat="1" x14ac:dyDescent="0.2"/>
    <row r="658" s="8" customFormat="1" x14ac:dyDescent="0.2"/>
    <row r="659" s="8" customFormat="1" x14ac:dyDescent="0.2"/>
    <row r="660" s="8" customFormat="1" x14ac:dyDescent="0.2"/>
    <row r="661" s="8" customFormat="1" x14ac:dyDescent="0.2"/>
    <row r="662" s="8" customFormat="1" x14ac:dyDescent="0.2"/>
    <row r="663" s="8" customFormat="1" x14ac:dyDescent="0.2"/>
    <row r="664" s="8" customFormat="1" x14ac:dyDescent="0.2"/>
    <row r="665" s="8" customFormat="1" x14ac:dyDescent="0.2"/>
    <row r="666" s="8" customFormat="1" x14ac:dyDescent="0.2"/>
    <row r="667" s="8" customFormat="1" x14ac:dyDescent="0.2"/>
    <row r="668" s="8" customFormat="1" x14ac:dyDescent="0.2"/>
    <row r="669" s="8" customFormat="1" x14ac:dyDescent="0.2"/>
    <row r="670" s="8" customFormat="1" x14ac:dyDescent="0.2"/>
    <row r="671" s="8" customFormat="1" x14ac:dyDescent="0.2"/>
    <row r="672" s="8" customFormat="1" x14ac:dyDescent="0.2"/>
    <row r="673" s="8" customFormat="1" x14ac:dyDescent="0.2"/>
    <row r="674" s="8" customFormat="1" x14ac:dyDescent="0.2"/>
    <row r="675" s="8" customFormat="1" x14ac:dyDescent="0.2"/>
    <row r="676" s="8" customFormat="1" x14ac:dyDescent="0.2"/>
    <row r="677" s="8" customFormat="1" x14ac:dyDescent="0.2"/>
    <row r="678" s="8" customFormat="1" x14ac:dyDescent="0.2"/>
    <row r="679" s="8" customFormat="1" x14ac:dyDescent="0.2"/>
    <row r="680" s="8" customFormat="1" x14ac:dyDescent="0.2"/>
    <row r="681" s="8" customFormat="1" x14ac:dyDescent="0.2"/>
    <row r="682" s="8" customFormat="1" x14ac:dyDescent="0.2"/>
    <row r="683" s="8" customFormat="1" x14ac:dyDescent="0.2"/>
    <row r="684" s="8" customFormat="1" x14ac:dyDescent="0.2"/>
    <row r="685" s="8" customFormat="1" x14ac:dyDescent="0.2"/>
    <row r="686" s="8" customFormat="1" x14ac:dyDescent="0.2"/>
    <row r="687" s="8" customFormat="1" x14ac:dyDescent="0.2"/>
    <row r="688" s="8" customFormat="1" x14ac:dyDescent="0.2"/>
    <row r="689" s="8" customFormat="1" x14ac:dyDescent="0.2"/>
    <row r="690" s="8" customFormat="1" x14ac:dyDescent="0.2"/>
    <row r="691" s="8" customFormat="1" x14ac:dyDescent="0.2"/>
    <row r="692" s="8" customFormat="1" x14ac:dyDescent="0.2"/>
    <row r="693" s="8" customFormat="1" x14ac:dyDescent="0.2"/>
    <row r="694" s="8" customFormat="1" x14ac:dyDescent="0.2"/>
    <row r="695" s="8" customFormat="1" x14ac:dyDescent="0.2"/>
    <row r="696" s="8" customFormat="1" x14ac:dyDescent="0.2"/>
    <row r="697" s="8" customFormat="1" x14ac:dyDescent="0.2"/>
    <row r="698" s="8" customFormat="1" x14ac:dyDescent="0.2"/>
    <row r="699" s="8" customFormat="1" x14ac:dyDescent="0.2"/>
    <row r="700" s="8" customFormat="1" x14ac:dyDescent="0.2"/>
    <row r="701" s="8" customFormat="1" x14ac:dyDescent="0.2"/>
    <row r="702" s="8" customFormat="1" x14ac:dyDescent="0.2"/>
    <row r="703" s="8" customFormat="1" x14ac:dyDescent="0.2"/>
    <row r="704" s="8" customFormat="1" x14ac:dyDescent="0.2"/>
    <row r="705" s="8" customFormat="1" x14ac:dyDescent="0.2"/>
    <row r="706" s="8" customFormat="1" x14ac:dyDescent="0.2"/>
    <row r="707" s="8" customFormat="1" x14ac:dyDescent="0.2"/>
    <row r="708" s="8" customFormat="1" x14ac:dyDescent="0.2"/>
    <row r="709" s="8" customFormat="1" x14ac:dyDescent="0.2"/>
    <row r="710" s="8" customFormat="1" x14ac:dyDescent="0.2"/>
    <row r="711" s="8" customFormat="1" x14ac:dyDescent="0.2"/>
    <row r="712" s="8" customFormat="1" x14ac:dyDescent="0.2"/>
    <row r="713" s="8" customFormat="1" x14ac:dyDescent="0.2"/>
    <row r="714" s="8" customFormat="1" x14ac:dyDescent="0.2"/>
    <row r="715" s="8" customFormat="1" x14ac:dyDescent="0.2"/>
    <row r="716" s="8" customFormat="1" x14ac:dyDescent="0.2"/>
    <row r="717" s="8" customFormat="1" x14ac:dyDescent="0.2"/>
    <row r="718" s="8" customFormat="1" x14ac:dyDescent="0.2"/>
    <row r="719" s="8" customFormat="1" x14ac:dyDescent="0.2"/>
    <row r="720" s="8" customFormat="1" x14ac:dyDescent="0.2"/>
    <row r="721" s="8" customFormat="1" x14ac:dyDescent="0.2"/>
    <row r="722" s="8" customFormat="1" x14ac:dyDescent="0.2"/>
    <row r="723" s="8" customFormat="1" x14ac:dyDescent="0.2"/>
    <row r="724" s="8" customFormat="1" x14ac:dyDescent="0.2"/>
    <row r="725" s="8" customFormat="1" x14ac:dyDescent="0.2"/>
    <row r="726" s="8" customFormat="1" x14ac:dyDescent="0.2"/>
    <row r="727" s="8" customFormat="1" x14ac:dyDescent="0.2"/>
    <row r="728" s="8" customFormat="1" x14ac:dyDescent="0.2"/>
    <row r="729" s="8" customFormat="1" x14ac:dyDescent="0.2"/>
    <row r="730" s="8" customFormat="1" x14ac:dyDescent="0.2"/>
    <row r="731" s="8" customFormat="1" x14ac:dyDescent="0.2"/>
    <row r="732" s="8" customFormat="1" x14ac:dyDescent="0.2"/>
    <row r="733" s="8" customFormat="1" x14ac:dyDescent="0.2"/>
    <row r="734" s="8" customFormat="1" x14ac:dyDescent="0.2"/>
    <row r="735" s="8" customFormat="1" x14ac:dyDescent="0.2"/>
    <row r="736" s="8" customFormat="1" x14ac:dyDescent="0.2"/>
    <row r="737" s="8" customFormat="1" x14ac:dyDescent="0.2"/>
    <row r="738" s="8" customFormat="1" x14ac:dyDescent="0.2"/>
    <row r="739" s="8" customFormat="1" x14ac:dyDescent="0.2"/>
    <row r="740" s="8" customFormat="1" x14ac:dyDescent="0.2"/>
    <row r="741" s="8" customFormat="1" x14ac:dyDescent="0.2"/>
    <row r="742" s="8" customFormat="1" x14ac:dyDescent="0.2"/>
    <row r="743" s="8" customFormat="1" x14ac:dyDescent="0.2"/>
    <row r="744" s="8" customFormat="1" x14ac:dyDescent="0.2"/>
    <row r="745" s="8" customFormat="1" x14ac:dyDescent="0.2"/>
    <row r="746" s="8" customFormat="1" x14ac:dyDescent="0.2"/>
    <row r="747" s="8" customFormat="1" x14ac:dyDescent="0.2"/>
    <row r="748" s="8" customFormat="1" x14ac:dyDescent="0.2"/>
    <row r="749" s="8" customFormat="1" x14ac:dyDescent="0.2"/>
    <row r="750" s="8" customFormat="1" x14ac:dyDescent="0.2"/>
    <row r="751" s="8" customFormat="1" x14ac:dyDescent="0.2"/>
    <row r="752" s="8" customFormat="1" x14ac:dyDescent="0.2"/>
    <row r="753" s="8" customFormat="1" x14ac:dyDescent="0.2"/>
    <row r="754" s="8" customFormat="1" x14ac:dyDescent="0.2"/>
    <row r="755" s="8" customFormat="1" x14ac:dyDescent="0.2"/>
    <row r="756" s="8" customFormat="1" x14ac:dyDescent="0.2"/>
    <row r="757" s="8" customFormat="1" x14ac:dyDescent="0.2"/>
    <row r="758" s="8" customFormat="1" x14ac:dyDescent="0.2"/>
    <row r="759" s="8" customFormat="1" x14ac:dyDescent="0.2"/>
    <row r="760" s="8" customFormat="1" x14ac:dyDescent="0.2"/>
    <row r="761" s="8" customFormat="1" x14ac:dyDescent="0.2"/>
    <row r="762" s="8" customFormat="1" x14ac:dyDescent="0.2"/>
    <row r="763" s="8" customFormat="1" x14ac:dyDescent="0.2"/>
    <row r="764" s="8" customFormat="1" x14ac:dyDescent="0.2"/>
    <row r="765" s="8" customFormat="1" x14ac:dyDescent="0.2"/>
    <row r="766" s="8" customFormat="1" x14ac:dyDescent="0.2"/>
    <row r="767" s="8" customFormat="1" x14ac:dyDescent="0.2"/>
    <row r="768" s="8" customFormat="1" x14ac:dyDescent="0.2"/>
    <row r="769" s="8" customFormat="1" x14ac:dyDescent="0.2"/>
    <row r="770" s="8" customFormat="1" x14ac:dyDescent="0.2"/>
    <row r="771" s="8" customFormat="1" x14ac:dyDescent="0.2"/>
    <row r="772" s="8" customFormat="1" x14ac:dyDescent="0.2"/>
    <row r="773" s="8" customFormat="1" x14ac:dyDescent="0.2"/>
    <row r="774" s="8" customFormat="1" x14ac:dyDescent="0.2"/>
    <row r="775" s="8" customFormat="1" x14ac:dyDescent="0.2"/>
    <row r="776" s="8" customFormat="1" x14ac:dyDescent="0.2"/>
    <row r="777" s="8" customFormat="1" x14ac:dyDescent="0.2"/>
    <row r="778" s="8" customFormat="1" x14ac:dyDescent="0.2"/>
    <row r="779" s="8" customFormat="1" x14ac:dyDescent="0.2"/>
    <row r="780" s="8" customFormat="1" x14ac:dyDescent="0.2"/>
    <row r="781" s="8" customFormat="1" x14ac:dyDescent="0.2"/>
    <row r="782" s="8" customFormat="1" x14ac:dyDescent="0.2"/>
    <row r="783" s="8" customFormat="1" x14ac:dyDescent="0.2"/>
    <row r="784" s="8" customFormat="1" x14ac:dyDescent="0.2"/>
    <row r="785" s="8" customFormat="1" x14ac:dyDescent="0.2"/>
    <row r="786" s="8" customFormat="1" x14ac:dyDescent="0.2"/>
    <row r="787" s="8" customFormat="1" x14ac:dyDescent="0.2"/>
    <row r="788" s="8" customFormat="1" x14ac:dyDescent="0.2"/>
    <row r="789" s="8" customFormat="1" x14ac:dyDescent="0.2"/>
    <row r="790" s="8" customFormat="1" x14ac:dyDescent="0.2"/>
    <row r="791" s="8" customFormat="1" x14ac:dyDescent="0.2"/>
    <row r="792" s="8" customFormat="1" x14ac:dyDescent="0.2"/>
    <row r="793" s="8" customFormat="1" x14ac:dyDescent="0.2"/>
    <row r="794" s="8" customFormat="1" x14ac:dyDescent="0.2"/>
    <row r="795" s="8" customFormat="1" x14ac:dyDescent="0.2"/>
    <row r="796" s="8" customFormat="1" x14ac:dyDescent="0.2"/>
    <row r="797" s="8" customFormat="1" x14ac:dyDescent="0.2"/>
    <row r="798" s="8" customFormat="1" x14ac:dyDescent="0.2"/>
    <row r="799" s="8" customFormat="1" x14ac:dyDescent="0.2"/>
    <row r="800" s="8" customFormat="1" x14ac:dyDescent="0.2"/>
    <row r="801" s="8" customFormat="1" x14ac:dyDescent="0.2"/>
    <row r="802" s="8" customFormat="1" x14ac:dyDescent="0.2"/>
    <row r="803" s="8" customFormat="1" x14ac:dyDescent="0.2"/>
    <row r="804" s="8" customFormat="1" x14ac:dyDescent="0.2"/>
    <row r="805" s="8" customFormat="1" x14ac:dyDescent="0.2"/>
    <row r="806" s="8" customFormat="1" x14ac:dyDescent="0.2"/>
    <row r="807" s="8" customFormat="1" x14ac:dyDescent="0.2"/>
    <row r="808" s="8" customFormat="1" x14ac:dyDescent="0.2"/>
    <row r="809" s="8" customFormat="1" x14ac:dyDescent="0.2"/>
    <row r="810" s="8" customFormat="1" x14ac:dyDescent="0.2"/>
    <row r="811" s="8" customFormat="1" x14ac:dyDescent="0.2"/>
    <row r="812" s="8" customFormat="1" x14ac:dyDescent="0.2"/>
    <row r="813" s="8" customFormat="1" x14ac:dyDescent="0.2"/>
    <row r="814" s="8" customFormat="1" x14ac:dyDescent="0.2"/>
    <row r="815" s="8" customFormat="1" x14ac:dyDescent="0.2"/>
    <row r="816" s="8" customFormat="1" x14ac:dyDescent="0.2"/>
    <row r="817" s="8" customFormat="1" x14ac:dyDescent="0.2"/>
    <row r="818" s="8" customFormat="1" x14ac:dyDescent="0.2"/>
    <row r="819" s="8" customFormat="1" x14ac:dyDescent="0.2"/>
    <row r="820" s="8" customFormat="1" x14ac:dyDescent="0.2"/>
    <row r="821" s="8" customFormat="1" x14ac:dyDescent="0.2"/>
    <row r="822" s="8" customFormat="1" x14ac:dyDescent="0.2"/>
    <row r="823" s="8" customFormat="1" x14ac:dyDescent="0.2"/>
    <row r="824" s="8" customFormat="1" x14ac:dyDescent="0.2"/>
    <row r="825" s="8" customFormat="1" x14ac:dyDescent="0.2"/>
    <row r="826" s="8" customFormat="1" x14ac:dyDescent="0.2"/>
    <row r="827" s="8" customFormat="1" x14ac:dyDescent="0.2"/>
    <row r="828" s="8" customFormat="1" x14ac:dyDescent="0.2"/>
    <row r="829" s="8" customFormat="1" x14ac:dyDescent="0.2"/>
    <row r="830" s="8" customFormat="1" x14ac:dyDescent="0.2"/>
    <row r="831" s="8" customFormat="1" x14ac:dyDescent="0.2"/>
    <row r="832" s="8" customFormat="1" x14ac:dyDescent="0.2"/>
    <row r="833" s="8" customFormat="1" x14ac:dyDescent="0.2"/>
    <row r="834" s="8" customFormat="1" x14ac:dyDescent="0.2"/>
    <row r="835" s="8" customFormat="1" x14ac:dyDescent="0.2"/>
    <row r="836" s="8" customFormat="1" x14ac:dyDescent="0.2"/>
    <row r="837" s="8" customFormat="1" x14ac:dyDescent="0.2"/>
    <row r="838" s="8" customFormat="1" x14ac:dyDescent="0.2"/>
    <row r="839" s="8" customFormat="1" x14ac:dyDescent="0.2"/>
    <row r="840" s="8" customFormat="1" x14ac:dyDescent="0.2"/>
    <row r="841" s="8" customFormat="1" x14ac:dyDescent="0.2"/>
    <row r="842" s="8" customFormat="1" x14ac:dyDescent="0.2"/>
    <row r="843" s="8" customFormat="1" x14ac:dyDescent="0.2"/>
    <row r="844" s="8" customFormat="1" x14ac:dyDescent="0.2"/>
    <row r="845" s="8" customFormat="1" x14ac:dyDescent="0.2"/>
    <row r="846" s="8" customFormat="1" x14ac:dyDescent="0.2"/>
    <row r="847" s="8" customFormat="1" x14ac:dyDescent="0.2"/>
    <row r="848" s="8" customFormat="1" x14ac:dyDescent="0.2"/>
    <row r="849" s="8" customFormat="1" x14ac:dyDescent="0.2"/>
    <row r="850" s="8" customFormat="1" x14ac:dyDescent="0.2"/>
    <row r="851" s="8" customFormat="1" x14ac:dyDescent="0.2"/>
    <row r="852" s="8" customFormat="1" x14ac:dyDescent="0.2"/>
    <row r="853" s="8" customFormat="1" x14ac:dyDescent="0.2"/>
    <row r="854" s="8" customFormat="1" x14ac:dyDescent="0.2"/>
    <row r="855" s="8" customFormat="1" x14ac:dyDescent="0.2"/>
    <row r="856" s="8" customFormat="1" x14ac:dyDescent="0.2"/>
    <row r="857" s="8" customFormat="1" x14ac:dyDescent="0.2"/>
    <row r="858" s="8" customFormat="1" x14ac:dyDescent="0.2"/>
    <row r="859" s="8" customFormat="1" x14ac:dyDescent="0.2"/>
    <row r="860" s="8" customFormat="1" x14ac:dyDescent="0.2"/>
    <row r="861" s="8" customFormat="1" x14ac:dyDescent="0.2"/>
    <row r="862" s="8" customFormat="1" x14ac:dyDescent="0.2"/>
    <row r="863" s="8" customFormat="1" x14ac:dyDescent="0.2"/>
    <row r="864" s="8" customFormat="1" x14ac:dyDescent="0.2"/>
    <row r="865" s="8" customFormat="1" x14ac:dyDescent="0.2"/>
    <row r="866" s="8" customFormat="1" x14ac:dyDescent="0.2"/>
    <row r="867" s="8" customFormat="1" x14ac:dyDescent="0.2"/>
    <row r="868" s="8" customFormat="1" x14ac:dyDescent="0.2"/>
    <row r="869" s="8" customFormat="1" x14ac:dyDescent="0.2"/>
    <row r="870" s="8" customFormat="1" x14ac:dyDescent="0.2"/>
    <row r="871" s="8" customFormat="1" x14ac:dyDescent="0.2"/>
    <row r="872" s="8" customFormat="1" x14ac:dyDescent="0.2"/>
    <row r="873" s="8" customFormat="1" x14ac:dyDescent="0.2"/>
    <row r="874" s="8" customFormat="1" x14ac:dyDescent="0.2"/>
    <row r="875" s="8" customFormat="1" x14ac:dyDescent="0.2"/>
    <row r="876" s="8" customFormat="1" x14ac:dyDescent="0.2"/>
    <row r="877" s="8" customFormat="1" x14ac:dyDescent="0.2"/>
    <row r="878" s="8" customFormat="1" x14ac:dyDescent="0.2"/>
    <row r="879" s="8" customFormat="1" x14ac:dyDescent="0.2"/>
    <row r="880" s="8" customFormat="1" x14ac:dyDescent="0.2"/>
    <row r="881" s="8" customFormat="1" x14ac:dyDescent="0.2"/>
    <row r="882" s="8" customFormat="1" x14ac:dyDescent="0.2"/>
    <row r="883" s="8" customFormat="1" x14ac:dyDescent="0.2"/>
    <row r="884" s="8" customFormat="1" x14ac:dyDescent="0.2"/>
    <row r="885" s="8" customFormat="1" x14ac:dyDescent="0.2"/>
    <row r="886" s="8" customFormat="1" x14ac:dyDescent="0.2"/>
    <row r="887" s="8" customFormat="1" x14ac:dyDescent="0.2"/>
    <row r="888" s="8" customFormat="1" x14ac:dyDescent="0.2"/>
    <row r="889" s="8" customFormat="1" x14ac:dyDescent="0.2"/>
    <row r="890" s="8" customFormat="1" x14ac:dyDescent="0.2"/>
    <row r="891" s="8" customFormat="1" x14ac:dyDescent="0.2"/>
    <row r="892" s="8" customFormat="1" x14ac:dyDescent="0.2"/>
    <row r="893" s="8" customFormat="1" x14ac:dyDescent="0.2"/>
    <row r="894" s="8" customFormat="1" x14ac:dyDescent="0.2"/>
    <row r="895" s="8" customFormat="1" x14ac:dyDescent="0.2"/>
    <row r="896" s="8" customFormat="1" x14ac:dyDescent="0.2"/>
    <row r="897" s="8" customFormat="1" x14ac:dyDescent="0.2"/>
    <row r="898" s="8" customFormat="1" x14ac:dyDescent="0.2"/>
    <row r="899" s="8" customFormat="1" x14ac:dyDescent="0.2"/>
    <row r="900" s="8" customFormat="1" x14ac:dyDescent="0.2"/>
    <row r="901" s="8" customFormat="1" x14ac:dyDescent="0.2"/>
    <row r="902" s="8" customFormat="1" x14ac:dyDescent="0.2"/>
    <row r="903" s="8" customFormat="1" x14ac:dyDescent="0.2"/>
    <row r="904" s="8" customFormat="1" x14ac:dyDescent="0.2"/>
    <row r="905" s="8" customFormat="1" x14ac:dyDescent="0.2"/>
    <row r="906" s="8" customFormat="1" x14ac:dyDescent="0.2"/>
    <row r="907" s="8" customFormat="1" x14ac:dyDescent="0.2"/>
    <row r="908" s="8" customFormat="1" x14ac:dyDescent="0.2"/>
    <row r="909" s="8" customFormat="1" x14ac:dyDescent="0.2"/>
    <row r="910" s="8" customFormat="1" x14ac:dyDescent="0.2"/>
    <row r="911" s="8" customFormat="1" x14ac:dyDescent="0.2"/>
    <row r="912" s="8" customFormat="1" x14ac:dyDescent="0.2"/>
    <row r="913" s="8" customFormat="1" x14ac:dyDescent="0.2"/>
    <row r="914" s="8" customFormat="1" x14ac:dyDescent="0.2"/>
    <row r="915" s="8" customFormat="1" x14ac:dyDescent="0.2"/>
    <row r="916" s="8" customFormat="1" x14ac:dyDescent="0.2"/>
    <row r="917" s="8" customFormat="1" x14ac:dyDescent="0.2"/>
    <row r="918" s="8" customFormat="1" x14ac:dyDescent="0.2"/>
    <row r="919" s="8" customFormat="1" x14ac:dyDescent="0.2"/>
    <row r="920" s="8" customFormat="1" x14ac:dyDescent="0.2"/>
    <row r="921" s="8" customFormat="1" x14ac:dyDescent="0.2"/>
    <row r="922" s="8" customFormat="1" x14ac:dyDescent="0.2"/>
    <row r="923" s="8" customFormat="1" x14ac:dyDescent="0.2"/>
    <row r="924" s="8" customFormat="1" x14ac:dyDescent="0.2"/>
    <row r="925" s="8" customFormat="1" x14ac:dyDescent="0.2"/>
    <row r="926" s="8" customFormat="1" x14ac:dyDescent="0.2"/>
    <row r="927" s="8" customFormat="1" x14ac:dyDescent="0.2"/>
    <row r="928" s="8" customFormat="1" x14ac:dyDescent="0.2"/>
    <row r="929" s="8" customFormat="1" x14ac:dyDescent="0.2"/>
    <row r="930" s="8" customFormat="1" x14ac:dyDescent="0.2"/>
    <row r="931" s="8" customFormat="1" x14ac:dyDescent="0.2"/>
    <row r="932" s="8" customFormat="1" x14ac:dyDescent="0.2"/>
    <row r="933" s="8" customFormat="1" x14ac:dyDescent="0.2"/>
    <row r="934" s="8" customFormat="1" x14ac:dyDescent="0.2"/>
    <row r="935" s="8" customFormat="1" x14ac:dyDescent="0.2"/>
    <row r="936" s="8" customFormat="1" x14ac:dyDescent="0.2"/>
    <row r="937" s="8" customFormat="1" x14ac:dyDescent="0.2"/>
    <row r="938" s="8" customFormat="1" x14ac:dyDescent="0.2"/>
    <row r="939" s="8" customFormat="1" x14ac:dyDescent="0.2"/>
    <row r="940" s="8" customFormat="1" x14ac:dyDescent="0.2"/>
    <row r="941" s="8" customFormat="1" x14ac:dyDescent="0.2"/>
    <row r="942" s="8" customFormat="1" x14ac:dyDescent="0.2"/>
    <row r="943" s="8" customFormat="1" x14ac:dyDescent="0.2"/>
    <row r="944" s="8" customFormat="1" x14ac:dyDescent="0.2"/>
    <row r="945" s="8" customFormat="1" x14ac:dyDescent="0.2"/>
    <row r="946" s="8" customFormat="1" x14ac:dyDescent="0.2"/>
    <row r="947" s="8" customFormat="1" x14ac:dyDescent="0.2"/>
    <row r="948" s="8" customFormat="1" x14ac:dyDescent="0.2"/>
    <row r="949" s="8" customFormat="1" x14ac:dyDescent="0.2"/>
    <row r="950" s="8" customFormat="1" x14ac:dyDescent="0.2"/>
    <row r="951" s="8" customFormat="1" x14ac:dyDescent="0.2"/>
    <row r="952" s="8" customFormat="1" x14ac:dyDescent="0.2"/>
    <row r="953" s="8" customFormat="1" x14ac:dyDescent="0.2"/>
    <row r="954" s="8" customFormat="1" x14ac:dyDescent="0.2"/>
    <row r="955" s="8" customFormat="1" x14ac:dyDescent="0.2"/>
    <row r="956" s="8" customFormat="1" x14ac:dyDescent="0.2"/>
    <row r="957" s="8" customFormat="1" x14ac:dyDescent="0.2"/>
    <row r="958" s="8" customFormat="1" x14ac:dyDescent="0.2"/>
    <row r="959" s="8" customFormat="1" x14ac:dyDescent="0.2"/>
    <row r="960" s="8" customFormat="1" x14ac:dyDescent="0.2"/>
    <row r="961" s="8" customFormat="1" x14ac:dyDescent="0.2"/>
    <row r="962" s="8" customFormat="1" x14ac:dyDescent="0.2"/>
    <row r="963" s="8" customFormat="1" x14ac:dyDescent="0.2"/>
    <row r="964" s="8" customFormat="1" x14ac:dyDescent="0.2"/>
    <row r="965" s="8" customFormat="1" x14ac:dyDescent="0.2"/>
    <row r="966" s="8" customFormat="1" x14ac:dyDescent="0.2"/>
    <row r="967" s="8" customFormat="1" x14ac:dyDescent="0.2"/>
    <row r="968" s="8" customFormat="1" x14ac:dyDescent="0.2"/>
    <row r="969" s="8" customFormat="1" x14ac:dyDescent="0.2"/>
    <row r="970" s="8" customFormat="1" x14ac:dyDescent="0.2"/>
    <row r="971" s="8" customFormat="1" x14ac:dyDescent="0.2"/>
    <row r="972" s="8" customFormat="1" x14ac:dyDescent="0.2"/>
    <row r="973" s="8" customFormat="1" x14ac:dyDescent="0.2"/>
    <row r="974" s="8" customFormat="1" x14ac:dyDescent="0.2"/>
    <row r="975" s="8" customFormat="1" x14ac:dyDescent="0.2"/>
    <row r="976" s="8" customFormat="1" x14ac:dyDescent="0.2"/>
    <row r="977" s="8" customFormat="1" x14ac:dyDescent="0.2"/>
    <row r="978" s="8" customFormat="1" x14ac:dyDescent="0.2"/>
    <row r="979" s="8" customFormat="1" x14ac:dyDescent="0.2"/>
    <row r="980" s="8" customFormat="1" x14ac:dyDescent="0.2"/>
    <row r="981" s="8" customFormat="1" x14ac:dyDescent="0.2"/>
    <row r="982" s="8" customFormat="1" x14ac:dyDescent="0.2"/>
    <row r="983" s="8" customFormat="1" x14ac:dyDescent="0.2"/>
    <row r="984" s="8" customFormat="1" x14ac:dyDescent="0.2"/>
    <row r="985" s="8" customFormat="1" x14ac:dyDescent="0.2"/>
    <row r="986" s="8" customFormat="1" x14ac:dyDescent="0.2"/>
    <row r="987" s="8" customFormat="1" x14ac:dyDescent="0.2"/>
    <row r="988" s="8" customFormat="1" x14ac:dyDescent="0.2"/>
    <row r="989" s="8" customFormat="1" x14ac:dyDescent="0.2"/>
    <row r="990" s="8" customFormat="1" x14ac:dyDescent="0.2"/>
    <row r="991" s="8" customFormat="1" x14ac:dyDescent="0.2"/>
    <row r="992" s="8" customFormat="1" x14ac:dyDescent="0.2"/>
    <row r="993" s="8" customFormat="1" x14ac:dyDescent="0.2"/>
    <row r="994" s="8" customFormat="1" x14ac:dyDescent="0.2"/>
    <row r="995" s="8" customFormat="1" x14ac:dyDescent="0.2"/>
    <row r="996" s="8" customFormat="1" x14ac:dyDescent="0.2"/>
    <row r="997" s="8" customFormat="1" x14ac:dyDescent="0.2"/>
    <row r="998" s="8" customFormat="1" x14ac:dyDescent="0.2"/>
    <row r="999" s="8" customFormat="1" x14ac:dyDescent="0.2"/>
    <row r="1000" s="8" customFormat="1" x14ac:dyDescent="0.2"/>
    <row r="1001" s="8" customFormat="1" x14ac:dyDescent="0.2"/>
    <row r="1002" s="8" customFormat="1" x14ac:dyDescent="0.2"/>
    <row r="1003" s="8" customFormat="1" x14ac:dyDescent="0.2"/>
    <row r="1004" s="8" customFormat="1" x14ac:dyDescent="0.2"/>
    <row r="1005" s="8" customFormat="1" x14ac:dyDescent="0.2"/>
    <row r="1006" s="8" customFormat="1" x14ac:dyDescent="0.2"/>
    <row r="1007" s="8" customFormat="1" x14ac:dyDescent="0.2"/>
    <row r="1008" s="8" customFormat="1" x14ac:dyDescent="0.2"/>
    <row r="1009" s="8" customFormat="1" x14ac:dyDescent="0.2"/>
    <row r="1010" s="8" customFormat="1" x14ac:dyDescent="0.2"/>
    <row r="1011" s="8" customFormat="1" x14ac:dyDescent="0.2"/>
    <row r="1012" s="8" customFormat="1" x14ac:dyDescent="0.2"/>
    <row r="1013" s="8" customFormat="1" x14ac:dyDescent="0.2"/>
    <row r="1014" s="8" customFormat="1" x14ac:dyDescent="0.2"/>
    <row r="1015" s="8" customFormat="1" x14ac:dyDescent="0.2"/>
    <row r="1016" s="8" customFormat="1" x14ac:dyDescent="0.2"/>
    <row r="1017" s="8" customFormat="1" x14ac:dyDescent="0.2"/>
    <row r="1018" s="8" customFormat="1" x14ac:dyDescent="0.2"/>
    <row r="1019" s="8" customFormat="1" x14ac:dyDescent="0.2"/>
    <row r="1020" s="8" customFormat="1" x14ac:dyDescent="0.2"/>
    <row r="1021" s="8" customFormat="1" x14ac:dyDescent="0.2"/>
    <row r="1022" s="8" customFormat="1" x14ac:dyDescent="0.2"/>
    <row r="1023" s="8" customFormat="1" x14ac:dyDescent="0.2"/>
    <row r="1024" s="8" customFormat="1" x14ac:dyDescent="0.2"/>
    <row r="1025" s="8" customFormat="1" x14ac:dyDescent="0.2"/>
    <row r="1026" s="8" customFormat="1" x14ac:dyDescent="0.2"/>
    <row r="1027" s="8" customFormat="1" x14ac:dyDescent="0.2"/>
    <row r="1028" s="8" customFormat="1" x14ac:dyDescent="0.2"/>
    <row r="1029" s="8" customFormat="1" x14ac:dyDescent="0.2"/>
    <row r="1030" s="8" customFormat="1" x14ac:dyDescent="0.2"/>
    <row r="1031" s="8" customFormat="1" x14ac:dyDescent="0.2"/>
    <row r="1032" s="8" customFormat="1" x14ac:dyDescent="0.2"/>
    <row r="1033" s="8" customFormat="1" x14ac:dyDescent="0.2"/>
    <row r="1034" s="8" customFormat="1" x14ac:dyDescent="0.2"/>
    <row r="1035" s="8" customFormat="1" x14ac:dyDescent="0.2"/>
    <row r="1036" s="8" customFormat="1" x14ac:dyDescent="0.2"/>
    <row r="1037" s="8" customFormat="1" x14ac:dyDescent="0.2"/>
    <row r="1038" s="8" customFormat="1" x14ac:dyDescent="0.2"/>
    <row r="1039" s="8" customFormat="1" x14ac:dyDescent="0.2"/>
    <row r="1040" s="8" customFormat="1" x14ac:dyDescent="0.2"/>
    <row r="1041" s="8" customFormat="1" x14ac:dyDescent="0.2"/>
    <row r="1042" s="8" customFormat="1" x14ac:dyDescent="0.2"/>
    <row r="1043" s="8" customFormat="1" x14ac:dyDescent="0.2"/>
    <row r="1044" s="8" customFormat="1" x14ac:dyDescent="0.2"/>
    <row r="1045" s="8" customFormat="1" x14ac:dyDescent="0.2"/>
    <row r="1046" s="8" customFormat="1" x14ac:dyDescent="0.2"/>
    <row r="1047" s="8" customFormat="1" x14ac:dyDescent="0.2"/>
    <row r="1048" s="8" customFormat="1" x14ac:dyDescent="0.2"/>
    <row r="1049" s="8" customFormat="1" x14ac:dyDescent="0.2"/>
    <row r="1050" s="8" customFormat="1" x14ac:dyDescent="0.2"/>
    <row r="1051" s="8" customFormat="1" x14ac:dyDescent="0.2"/>
    <row r="1052" s="8" customFormat="1" x14ac:dyDescent="0.2"/>
    <row r="1053" s="8" customFormat="1" x14ac:dyDescent="0.2"/>
    <row r="1054" s="8" customFormat="1" x14ac:dyDescent="0.2"/>
    <row r="1055" s="8" customFormat="1" x14ac:dyDescent="0.2"/>
    <row r="1056" s="8" customFormat="1" x14ac:dyDescent="0.2"/>
    <row r="1057" s="8" customFormat="1" x14ac:dyDescent="0.2"/>
    <row r="1058" s="8" customFormat="1" x14ac:dyDescent="0.2"/>
    <row r="1059" s="8" customFormat="1" x14ac:dyDescent="0.2"/>
    <row r="1060" s="8" customFormat="1" x14ac:dyDescent="0.2"/>
    <row r="1061" s="8" customFormat="1" x14ac:dyDescent="0.2"/>
    <row r="1062" s="8" customFormat="1" x14ac:dyDescent="0.2"/>
    <row r="1063" s="8" customFormat="1" x14ac:dyDescent="0.2"/>
    <row r="1064" s="8" customFormat="1" x14ac:dyDescent="0.2"/>
    <row r="1065" s="8" customFormat="1" x14ac:dyDescent="0.2"/>
    <row r="1066" s="8" customFormat="1" x14ac:dyDescent="0.2"/>
    <row r="1067" s="8" customFormat="1" x14ac:dyDescent="0.2"/>
    <row r="1068" s="8" customFormat="1" x14ac:dyDescent="0.2"/>
    <row r="1069" s="8" customFormat="1" x14ac:dyDescent="0.2"/>
    <row r="1070" s="8" customFormat="1" x14ac:dyDescent="0.2"/>
    <row r="1071" s="8" customFormat="1" x14ac:dyDescent="0.2"/>
    <row r="1072" s="8" customFormat="1" x14ac:dyDescent="0.2"/>
    <row r="1073" s="8" customFormat="1" x14ac:dyDescent="0.2"/>
    <row r="1074" s="8" customFormat="1" x14ac:dyDescent="0.2"/>
    <row r="1075" s="8" customFormat="1" x14ac:dyDescent="0.2"/>
    <row r="1076" s="8" customFormat="1" x14ac:dyDescent="0.2"/>
    <row r="1077" s="8" customFormat="1" x14ac:dyDescent="0.2"/>
    <row r="1078" s="8" customFormat="1" x14ac:dyDescent="0.2"/>
    <row r="1079" s="8" customFormat="1" x14ac:dyDescent="0.2"/>
    <row r="1080" s="8" customFormat="1" x14ac:dyDescent="0.2"/>
    <row r="1081" s="8" customFormat="1" x14ac:dyDescent="0.2"/>
    <row r="1082" s="8" customFormat="1" x14ac:dyDescent="0.2"/>
    <row r="1083" s="8" customFormat="1" x14ac:dyDescent="0.2"/>
    <row r="1084" s="8" customFormat="1" x14ac:dyDescent="0.2"/>
    <row r="1085" s="8" customFormat="1" x14ac:dyDescent="0.2"/>
    <row r="1086" s="8" customFormat="1" x14ac:dyDescent="0.2"/>
    <row r="1087" s="8" customFormat="1" x14ac:dyDescent="0.2"/>
    <row r="1088" s="8" customFormat="1" x14ac:dyDescent="0.2"/>
    <row r="1089" s="8" customFormat="1" x14ac:dyDescent="0.2"/>
    <row r="1090" s="8" customFormat="1" x14ac:dyDescent="0.2"/>
    <row r="1091" s="8" customFormat="1" x14ac:dyDescent="0.2"/>
    <row r="1092" s="8" customFormat="1" x14ac:dyDescent="0.2"/>
    <row r="1093" s="8" customFormat="1" x14ac:dyDescent="0.2"/>
    <row r="1094" s="8" customFormat="1" x14ac:dyDescent="0.2"/>
    <row r="1095" s="8" customFormat="1" x14ac:dyDescent="0.2"/>
    <row r="1096" s="8" customFormat="1" x14ac:dyDescent="0.2"/>
    <row r="1097" s="8" customFormat="1" x14ac:dyDescent="0.2"/>
    <row r="1098" s="8" customFormat="1" x14ac:dyDescent="0.2"/>
    <row r="1099" s="8" customFormat="1" x14ac:dyDescent="0.2"/>
    <row r="1100" s="8" customFormat="1" x14ac:dyDescent="0.2"/>
    <row r="1101" s="8" customFormat="1" x14ac:dyDescent="0.2"/>
    <row r="1102" s="8" customFormat="1" x14ac:dyDescent="0.2"/>
    <row r="1103" s="8" customFormat="1" x14ac:dyDescent="0.2"/>
    <row r="1104" s="8" customFormat="1" x14ac:dyDescent="0.2"/>
    <row r="1105" s="8" customFormat="1" x14ac:dyDescent="0.2"/>
    <row r="1106" s="8" customFormat="1" x14ac:dyDescent="0.2"/>
    <row r="1107" s="8" customFormat="1" x14ac:dyDescent="0.2"/>
    <row r="1108" s="8" customFormat="1" x14ac:dyDescent="0.2"/>
    <row r="1109" s="8" customFormat="1" x14ac:dyDescent="0.2"/>
    <row r="1110" s="8" customFormat="1" x14ac:dyDescent="0.2"/>
    <row r="1111" s="8" customFormat="1" x14ac:dyDescent="0.2"/>
    <row r="1112" s="8" customFormat="1" x14ac:dyDescent="0.2"/>
    <row r="1113" s="8" customFormat="1" x14ac:dyDescent="0.2"/>
    <row r="1114" s="8" customFormat="1" x14ac:dyDescent="0.2"/>
    <row r="1115" s="8" customFormat="1" x14ac:dyDescent="0.2"/>
    <row r="1116" s="8" customFormat="1" x14ac:dyDescent="0.2"/>
    <row r="1117" s="8" customFormat="1" x14ac:dyDescent="0.2"/>
    <row r="1118" s="8" customFormat="1" x14ac:dyDescent="0.2"/>
    <row r="1119" s="8" customFormat="1" x14ac:dyDescent="0.2"/>
    <row r="1120" s="8" customFormat="1" x14ac:dyDescent="0.2"/>
    <row r="1121" s="8" customFormat="1" x14ac:dyDescent="0.2"/>
    <row r="1122" s="8" customFormat="1" x14ac:dyDescent="0.2"/>
    <row r="1123" s="8" customFormat="1" x14ac:dyDescent="0.2"/>
    <row r="1124" s="8" customFormat="1" x14ac:dyDescent="0.2"/>
    <row r="1125" s="8" customFormat="1" x14ac:dyDescent="0.2"/>
    <row r="1126" s="8" customFormat="1" x14ac:dyDescent="0.2"/>
    <row r="1127" s="8" customFormat="1" x14ac:dyDescent="0.2"/>
    <row r="1128" s="8" customFormat="1" x14ac:dyDescent="0.2"/>
    <row r="1129" s="8" customFormat="1" x14ac:dyDescent="0.2"/>
    <row r="1130" s="8" customFormat="1" x14ac:dyDescent="0.2"/>
    <row r="1131" s="8" customFormat="1" x14ac:dyDescent="0.2"/>
    <row r="1132" s="8" customFormat="1" x14ac:dyDescent="0.2"/>
    <row r="1133" s="8" customFormat="1" x14ac:dyDescent="0.2"/>
    <row r="1134" s="8" customFormat="1" x14ac:dyDescent="0.2"/>
    <row r="1135" s="8" customFormat="1" x14ac:dyDescent="0.2"/>
    <row r="1136" s="8" customFormat="1" x14ac:dyDescent="0.2"/>
    <row r="1137" s="8" customFormat="1" x14ac:dyDescent="0.2"/>
    <row r="1138" s="8" customFormat="1" x14ac:dyDescent="0.2"/>
    <row r="1139" s="8" customFormat="1" x14ac:dyDescent="0.2"/>
    <row r="1140" s="8" customFormat="1" x14ac:dyDescent="0.2"/>
    <row r="1141" s="8" customFormat="1" x14ac:dyDescent="0.2"/>
    <row r="1142" s="8" customFormat="1" x14ac:dyDescent="0.2"/>
    <row r="1143" s="8" customFormat="1" x14ac:dyDescent="0.2"/>
    <row r="1144" s="8" customFormat="1" x14ac:dyDescent="0.2"/>
    <row r="1145" s="8" customFormat="1" x14ac:dyDescent="0.2"/>
    <row r="1146" s="8" customFormat="1" x14ac:dyDescent="0.2"/>
    <row r="1147" s="8" customFormat="1" x14ac:dyDescent="0.2"/>
    <row r="1148" s="8" customFormat="1" x14ac:dyDescent="0.2"/>
    <row r="1149" s="8" customFormat="1" x14ac:dyDescent="0.2"/>
    <row r="1150" s="8" customFormat="1" x14ac:dyDescent="0.2"/>
    <row r="1151" s="8" customFormat="1" x14ac:dyDescent="0.2"/>
    <row r="1152" s="8" customFormat="1" x14ac:dyDescent="0.2"/>
    <row r="1153" s="8" customFormat="1" x14ac:dyDescent="0.2"/>
    <row r="1154" s="8" customFormat="1" x14ac:dyDescent="0.2"/>
    <row r="1155" s="8" customFormat="1" x14ac:dyDescent="0.2"/>
    <row r="1156" s="8" customFormat="1" x14ac:dyDescent="0.2"/>
    <row r="1157" s="8" customFormat="1" x14ac:dyDescent="0.2"/>
    <row r="1158" s="8" customFormat="1" x14ac:dyDescent="0.2"/>
    <row r="1159" s="8" customFormat="1" x14ac:dyDescent="0.2"/>
    <row r="1160" s="8" customFormat="1" x14ac:dyDescent="0.2"/>
    <row r="1161" s="8" customFormat="1" x14ac:dyDescent="0.2"/>
    <row r="1162" s="8" customFormat="1" x14ac:dyDescent="0.2"/>
    <row r="1163" s="8" customFormat="1" x14ac:dyDescent="0.2"/>
    <row r="1164" s="8" customFormat="1" x14ac:dyDescent="0.2"/>
    <row r="1165" s="8" customFormat="1" x14ac:dyDescent="0.2"/>
    <row r="1166" s="8" customFormat="1" x14ac:dyDescent="0.2"/>
    <row r="1167" s="8" customFormat="1" x14ac:dyDescent="0.2"/>
    <row r="1168" s="8" customFormat="1" x14ac:dyDescent="0.2"/>
    <row r="1169" s="8" customFormat="1" x14ac:dyDescent="0.2"/>
    <row r="1170" s="8" customFormat="1" x14ac:dyDescent="0.2"/>
    <row r="1171" s="8" customFormat="1" x14ac:dyDescent="0.2"/>
    <row r="1172" s="8" customFormat="1" x14ac:dyDescent="0.2"/>
    <row r="1173" s="8" customFormat="1" x14ac:dyDescent="0.2"/>
    <row r="1174" s="8" customFormat="1" x14ac:dyDescent="0.2"/>
    <row r="1175" s="8" customFormat="1" x14ac:dyDescent="0.2"/>
    <row r="1176" s="8" customFormat="1" x14ac:dyDescent="0.2"/>
    <row r="1177" s="8" customFormat="1" x14ac:dyDescent="0.2"/>
    <row r="1178" s="8" customFormat="1" x14ac:dyDescent="0.2"/>
    <row r="1179" s="8" customFormat="1" x14ac:dyDescent="0.2"/>
    <row r="1180" s="8" customFormat="1" x14ac:dyDescent="0.2"/>
    <row r="1181" s="8" customFormat="1" x14ac:dyDescent="0.2"/>
    <row r="1182" s="8" customFormat="1" x14ac:dyDescent="0.2"/>
    <row r="1183" s="8" customFormat="1" x14ac:dyDescent="0.2"/>
    <row r="1184" s="8" customFormat="1" x14ac:dyDescent="0.2"/>
    <row r="1185" s="8" customFormat="1" x14ac:dyDescent="0.2"/>
    <row r="1186" s="8" customFormat="1" x14ac:dyDescent="0.2"/>
    <row r="1187" s="8" customFormat="1" x14ac:dyDescent="0.2"/>
    <row r="1188" s="8" customFormat="1" x14ac:dyDescent="0.2"/>
    <row r="1189" s="8" customFormat="1" x14ac:dyDescent="0.2"/>
    <row r="1190" s="8" customFormat="1" x14ac:dyDescent="0.2"/>
    <row r="1191" s="8" customFormat="1" x14ac:dyDescent="0.2"/>
    <row r="1192" s="8" customFormat="1" x14ac:dyDescent="0.2"/>
    <row r="1193" s="8" customFormat="1" x14ac:dyDescent="0.2"/>
    <row r="1194" s="8" customFormat="1" x14ac:dyDescent="0.2"/>
    <row r="1195" s="8" customFormat="1" x14ac:dyDescent="0.2"/>
    <row r="1196" s="8" customFormat="1" x14ac:dyDescent="0.2"/>
    <row r="1197" s="8" customFormat="1" x14ac:dyDescent="0.2"/>
    <row r="1198" s="8" customFormat="1" x14ac:dyDescent="0.2"/>
    <row r="1199" s="8" customFormat="1" x14ac:dyDescent="0.2"/>
    <row r="1200" s="8" customFormat="1" x14ac:dyDescent="0.2"/>
    <row r="1201" s="8" customFormat="1" x14ac:dyDescent="0.2"/>
    <row r="1202" s="8" customFormat="1" x14ac:dyDescent="0.2"/>
    <row r="1203" s="8" customFormat="1" x14ac:dyDescent="0.2"/>
    <row r="1204" s="8" customFormat="1" x14ac:dyDescent="0.2"/>
    <row r="1205" s="8" customFormat="1" x14ac:dyDescent="0.2"/>
    <row r="1206" s="8" customFormat="1" x14ac:dyDescent="0.2"/>
    <row r="1207" s="8" customFormat="1" x14ac:dyDescent="0.2"/>
    <row r="1208" s="8" customFormat="1" x14ac:dyDescent="0.2"/>
    <row r="1209" s="8" customFormat="1" x14ac:dyDescent="0.2"/>
    <row r="1210" s="8" customFormat="1" x14ac:dyDescent="0.2"/>
    <row r="1211" s="8" customFormat="1" x14ac:dyDescent="0.2"/>
    <row r="1212" s="8" customFormat="1" x14ac:dyDescent="0.2"/>
    <row r="1213" s="8" customFormat="1" x14ac:dyDescent="0.2"/>
    <row r="1214" s="8" customFormat="1" x14ac:dyDescent="0.2"/>
    <row r="1215" s="8" customFormat="1" x14ac:dyDescent="0.2"/>
    <row r="1216" s="8" customFormat="1" x14ac:dyDescent="0.2"/>
    <row r="1217" s="8" customFormat="1" x14ac:dyDescent="0.2"/>
    <row r="1218" s="8" customFormat="1" x14ac:dyDescent="0.2"/>
    <row r="1219" s="8" customFormat="1" x14ac:dyDescent="0.2"/>
    <row r="1220" s="8" customFormat="1" x14ac:dyDescent="0.2"/>
    <row r="1221" s="8" customFormat="1" x14ac:dyDescent="0.2"/>
    <row r="1222" s="8" customFormat="1" x14ac:dyDescent="0.2"/>
    <row r="1223" s="8" customFormat="1" x14ac:dyDescent="0.2"/>
    <row r="1224" s="8" customFormat="1" x14ac:dyDescent="0.2"/>
    <row r="1225" s="8" customFormat="1" x14ac:dyDescent="0.2"/>
    <row r="1226" s="8" customFormat="1" x14ac:dyDescent="0.2"/>
    <row r="1227" s="8" customFormat="1" x14ac:dyDescent="0.2"/>
    <row r="1228" s="8" customFormat="1" x14ac:dyDescent="0.2"/>
    <row r="1229" s="8" customFormat="1" x14ac:dyDescent="0.2"/>
    <row r="1230" s="8" customFormat="1" x14ac:dyDescent="0.2"/>
    <row r="1231" s="8" customFormat="1" x14ac:dyDescent="0.2"/>
    <row r="1232" s="8" customFormat="1" x14ac:dyDescent="0.2"/>
    <row r="1233" s="8" customFormat="1" x14ac:dyDescent="0.2"/>
    <row r="1234" s="8" customFormat="1" x14ac:dyDescent="0.2"/>
    <row r="1235" s="8" customFormat="1" x14ac:dyDescent="0.2"/>
    <row r="1236" s="8" customFormat="1" x14ac:dyDescent="0.2"/>
    <row r="1237" s="8" customFormat="1" x14ac:dyDescent="0.2"/>
    <row r="1238" s="8" customFormat="1" x14ac:dyDescent="0.2"/>
    <row r="1239" s="8" customFormat="1" x14ac:dyDescent="0.2"/>
    <row r="1240" s="8" customFormat="1" x14ac:dyDescent="0.2"/>
    <row r="1241" s="8" customFormat="1" x14ac:dyDescent="0.2"/>
    <row r="1242" s="8" customFormat="1" x14ac:dyDescent="0.2"/>
    <row r="1243" s="8" customFormat="1" x14ac:dyDescent="0.2"/>
    <row r="1244" s="8" customFormat="1" x14ac:dyDescent="0.2"/>
    <row r="1245" s="8" customFormat="1" x14ac:dyDescent="0.2"/>
    <row r="1246" s="8" customFormat="1" x14ac:dyDescent="0.2"/>
    <row r="1247" s="8" customFormat="1" x14ac:dyDescent="0.2"/>
    <row r="1248" s="8" customFormat="1" x14ac:dyDescent="0.2"/>
    <row r="1249" s="8" customFormat="1" x14ac:dyDescent="0.2"/>
    <row r="1250" s="8" customFormat="1" x14ac:dyDescent="0.2"/>
    <row r="1251" s="8" customFormat="1" x14ac:dyDescent="0.2"/>
    <row r="1252" s="8" customFormat="1" x14ac:dyDescent="0.2"/>
    <row r="1253" s="8" customFormat="1" x14ac:dyDescent="0.2"/>
    <row r="1254" s="8" customFormat="1" x14ac:dyDescent="0.2"/>
    <row r="1255" s="8" customFormat="1" x14ac:dyDescent="0.2"/>
    <row r="1256" s="8" customFormat="1" x14ac:dyDescent="0.2"/>
    <row r="1257" s="8" customFormat="1" x14ac:dyDescent="0.2"/>
    <row r="1258" s="8" customFormat="1" x14ac:dyDescent="0.2"/>
    <row r="1259" s="8" customFormat="1" x14ac:dyDescent="0.2"/>
    <row r="1260" s="8" customFormat="1" x14ac:dyDescent="0.2"/>
    <row r="1261" s="8" customFormat="1" x14ac:dyDescent="0.2"/>
    <row r="1262" s="8" customFormat="1" x14ac:dyDescent="0.2"/>
    <row r="1263" s="8" customFormat="1" x14ac:dyDescent="0.2"/>
    <row r="1264" s="8" customFormat="1" x14ac:dyDescent="0.2"/>
    <row r="1265" s="8" customFormat="1" x14ac:dyDescent="0.2"/>
    <row r="1266" s="8" customFormat="1" x14ac:dyDescent="0.2"/>
    <row r="1267" s="8" customFormat="1" x14ac:dyDescent="0.2"/>
    <row r="1268" s="8" customFormat="1" x14ac:dyDescent="0.2"/>
    <row r="1269" s="8" customFormat="1" x14ac:dyDescent="0.2"/>
    <row r="1270" s="8" customFormat="1" x14ac:dyDescent="0.2"/>
    <row r="1271" s="8" customFormat="1" x14ac:dyDescent="0.2"/>
    <row r="1272" s="8" customFormat="1" x14ac:dyDescent="0.2"/>
    <row r="1273" s="8" customFormat="1" x14ac:dyDescent="0.2"/>
    <row r="1274" s="8" customFormat="1" x14ac:dyDescent="0.2"/>
    <row r="1275" s="8" customFormat="1" x14ac:dyDescent="0.2"/>
    <row r="1276" s="8" customFormat="1" x14ac:dyDescent="0.2"/>
    <row r="1277" s="8" customFormat="1" x14ac:dyDescent="0.2"/>
    <row r="1278" s="8" customFormat="1" x14ac:dyDescent="0.2"/>
    <row r="1279" s="8" customFormat="1" x14ac:dyDescent="0.2"/>
    <row r="1280" s="8" customFormat="1" x14ac:dyDescent="0.2"/>
    <row r="1281" s="8" customFormat="1" x14ac:dyDescent="0.2"/>
    <row r="1282" s="8" customFormat="1" x14ac:dyDescent="0.2"/>
    <row r="1283" s="8" customFormat="1" x14ac:dyDescent="0.2"/>
    <row r="1284" s="8" customFormat="1" x14ac:dyDescent="0.2"/>
    <row r="1285" s="8" customFormat="1" x14ac:dyDescent="0.2"/>
    <row r="1286" s="8" customFormat="1" x14ac:dyDescent="0.2"/>
    <row r="1287" s="8" customFormat="1" x14ac:dyDescent="0.2"/>
    <row r="1288" s="8" customFormat="1" x14ac:dyDescent="0.2"/>
    <row r="1289" s="8" customFormat="1" x14ac:dyDescent="0.2"/>
    <row r="1290" s="8" customFormat="1" x14ac:dyDescent="0.2"/>
    <row r="1291" s="8" customFormat="1" x14ac:dyDescent="0.2"/>
    <row r="1292" s="8" customFormat="1" x14ac:dyDescent="0.2"/>
    <row r="1293" s="8" customFormat="1" x14ac:dyDescent="0.2"/>
    <row r="1294" s="8" customFormat="1" x14ac:dyDescent="0.2"/>
    <row r="1295" s="8" customFormat="1" x14ac:dyDescent="0.2"/>
    <row r="1296" s="8" customFormat="1" x14ac:dyDescent="0.2"/>
    <row r="1297" s="8" customFormat="1" x14ac:dyDescent="0.2"/>
    <row r="1298" s="8" customFormat="1" x14ac:dyDescent="0.2"/>
    <row r="1299" s="8" customFormat="1" x14ac:dyDescent="0.2"/>
    <row r="1300" s="8" customFormat="1" x14ac:dyDescent="0.2"/>
    <row r="1301" s="8" customFormat="1" x14ac:dyDescent="0.2"/>
    <row r="1302" s="8" customFormat="1" x14ac:dyDescent="0.2"/>
    <row r="1303" s="8" customFormat="1" x14ac:dyDescent="0.2"/>
    <row r="1304" s="8" customFormat="1" x14ac:dyDescent="0.2"/>
    <row r="1305" s="8" customFormat="1" x14ac:dyDescent="0.2"/>
    <row r="1306" s="8" customFormat="1" x14ac:dyDescent="0.2"/>
    <row r="1307" s="8" customFormat="1" x14ac:dyDescent="0.2"/>
    <row r="1308" s="8" customFormat="1" x14ac:dyDescent="0.2"/>
    <row r="1309" s="8" customFormat="1" x14ac:dyDescent="0.2"/>
    <row r="1310" s="8" customFormat="1" x14ac:dyDescent="0.2"/>
    <row r="1311" s="8" customFormat="1" x14ac:dyDescent="0.2"/>
    <row r="1312" s="8" customFormat="1" x14ac:dyDescent="0.2"/>
    <row r="1313" s="8" customFormat="1" x14ac:dyDescent="0.2"/>
    <row r="1314" s="8" customFormat="1" x14ac:dyDescent="0.2"/>
    <row r="1315" s="8" customFormat="1" x14ac:dyDescent="0.2"/>
    <row r="1316" s="8" customFormat="1" x14ac:dyDescent="0.2"/>
    <row r="1317" s="8" customFormat="1" x14ac:dyDescent="0.2"/>
    <row r="1318" s="8" customFormat="1" x14ac:dyDescent="0.2"/>
    <row r="1319" s="8" customFormat="1" x14ac:dyDescent="0.2"/>
    <row r="1320" s="8" customFormat="1" x14ac:dyDescent="0.2"/>
    <row r="1321" s="8" customFormat="1" x14ac:dyDescent="0.2"/>
    <row r="1322" s="8" customFormat="1" x14ac:dyDescent="0.2"/>
    <row r="1323" s="8" customFormat="1" x14ac:dyDescent="0.2"/>
    <row r="1324" s="8" customFormat="1" x14ac:dyDescent="0.2"/>
    <row r="1325" s="8" customFormat="1" x14ac:dyDescent="0.2"/>
    <row r="1326" s="8" customFormat="1" x14ac:dyDescent="0.2"/>
    <row r="1327" s="8" customFormat="1" x14ac:dyDescent="0.2"/>
    <row r="1328" s="8" customFormat="1" x14ac:dyDescent="0.2"/>
    <row r="1329" s="8" customFormat="1" x14ac:dyDescent="0.2"/>
    <row r="1330" s="8" customFormat="1" x14ac:dyDescent="0.2"/>
    <row r="1331" s="8" customFormat="1" x14ac:dyDescent="0.2"/>
    <row r="1332" s="8" customFormat="1" x14ac:dyDescent="0.2"/>
    <row r="1333" s="8" customFormat="1" x14ac:dyDescent="0.2"/>
    <row r="1334" s="8" customFormat="1" x14ac:dyDescent="0.2"/>
    <row r="1335" s="8" customFormat="1" x14ac:dyDescent="0.2"/>
    <row r="1336" s="8" customFormat="1" x14ac:dyDescent="0.2"/>
    <row r="1337" s="8" customFormat="1" x14ac:dyDescent="0.2"/>
    <row r="1338" s="8" customFormat="1" x14ac:dyDescent="0.2"/>
    <row r="1339" s="8" customFormat="1" x14ac:dyDescent="0.2"/>
    <row r="1340" s="8" customFormat="1" x14ac:dyDescent="0.2"/>
    <row r="1341" s="8" customFormat="1" x14ac:dyDescent="0.2"/>
    <row r="1342" s="8" customFormat="1" x14ac:dyDescent="0.2"/>
    <row r="1343" s="8" customFormat="1" x14ac:dyDescent="0.2"/>
    <row r="1344" s="8" customFormat="1" x14ac:dyDescent="0.2"/>
    <row r="1345" s="8" customFormat="1" x14ac:dyDescent="0.2"/>
    <row r="1346" s="8" customFormat="1" x14ac:dyDescent="0.2"/>
    <row r="1347" s="8" customFormat="1" x14ac:dyDescent="0.2"/>
    <row r="1348" s="8" customFormat="1" x14ac:dyDescent="0.2"/>
    <row r="1349" s="8" customFormat="1" x14ac:dyDescent="0.2"/>
    <row r="1350" s="8" customFormat="1" x14ac:dyDescent="0.2"/>
    <row r="1351" s="8" customFormat="1" x14ac:dyDescent="0.2"/>
    <row r="1352" s="8" customFormat="1" x14ac:dyDescent="0.2"/>
    <row r="1353" s="8" customFormat="1" x14ac:dyDescent="0.2"/>
    <row r="1354" s="8" customFormat="1" x14ac:dyDescent="0.2"/>
    <row r="1355" s="8" customFormat="1" x14ac:dyDescent="0.2"/>
    <row r="1356" s="8" customFormat="1" x14ac:dyDescent="0.2"/>
    <row r="1357" s="8" customFormat="1" x14ac:dyDescent="0.2"/>
    <row r="1358" s="8" customFormat="1" x14ac:dyDescent="0.2"/>
    <row r="1359" s="8" customFormat="1" x14ac:dyDescent="0.2"/>
    <row r="1360" s="8" customFormat="1" x14ac:dyDescent="0.2"/>
    <row r="1361" s="8" customFormat="1" x14ac:dyDescent="0.2"/>
    <row r="1362" s="8" customFormat="1" x14ac:dyDescent="0.2"/>
    <row r="1363" s="8" customFormat="1" x14ac:dyDescent="0.2"/>
    <row r="1364" s="8" customFormat="1" x14ac:dyDescent="0.2"/>
    <row r="1365" s="8" customFormat="1" x14ac:dyDescent="0.2"/>
    <row r="1366" s="8" customFormat="1" x14ac:dyDescent="0.2"/>
    <row r="1367" s="8" customFormat="1" x14ac:dyDescent="0.2"/>
    <row r="1368" s="8" customFormat="1" x14ac:dyDescent="0.2"/>
    <row r="1369" s="8" customFormat="1" x14ac:dyDescent="0.2"/>
    <row r="1370" s="8" customFormat="1" x14ac:dyDescent="0.2"/>
    <row r="1371" s="8" customFormat="1" x14ac:dyDescent="0.2"/>
    <row r="1372" s="8" customFormat="1" x14ac:dyDescent="0.2"/>
    <row r="1373" s="8" customFormat="1" x14ac:dyDescent="0.2"/>
    <row r="1374" s="8" customFormat="1" x14ac:dyDescent="0.2"/>
    <row r="1375" s="8" customFormat="1" x14ac:dyDescent="0.2"/>
    <row r="1376" s="8" customFormat="1" x14ac:dyDescent="0.2"/>
    <row r="1377" s="8" customFormat="1" x14ac:dyDescent="0.2"/>
    <row r="1378" s="8" customFormat="1" x14ac:dyDescent="0.2"/>
    <row r="1379" s="8" customFormat="1" x14ac:dyDescent="0.2"/>
    <row r="1380" s="8" customFormat="1" x14ac:dyDescent="0.2"/>
    <row r="1381" s="8" customFormat="1" x14ac:dyDescent="0.2"/>
    <row r="1382" s="8" customFormat="1" x14ac:dyDescent="0.2"/>
    <row r="1383" s="8" customFormat="1" x14ac:dyDescent="0.2"/>
    <row r="1384" s="8" customFormat="1" x14ac:dyDescent="0.2"/>
    <row r="1385" s="8" customFormat="1" x14ac:dyDescent="0.2"/>
    <row r="1386" s="8" customFormat="1" x14ac:dyDescent="0.2"/>
    <row r="1387" s="8" customFormat="1" x14ac:dyDescent="0.2"/>
    <row r="1388" s="8" customFormat="1" x14ac:dyDescent="0.2"/>
    <row r="1389" s="8" customFormat="1" x14ac:dyDescent="0.2"/>
    <row r="1390" s="8" customFormat="1" x14ac:dyDescent="0.2"/>
    <row r="1391" s="8" customFormat="1" x14ac:dyDescent="0.2"/>
    <row r="1392" s="8" customFormat="1" x14ac:dyDescent="0.2"/>
    <row r="1393" s="8" customFormat="1" x14ac:dyDescent="0.2"/>
    <row r="1394" s="8" customFormat="1" x14ac:dyDescent="0.2"/>
    <row r="1395" s="8" customFormat="1" x14ac:dyDescent="0.2"/>
    <row r="1396" s="8" customFormat="1" x14ac:dyDescent="0.2"/>
    <row r="1397" s="8" customFormat="1" x14ac:dyDescent="0.2"/>
    <row r="1398" s="8" customFormat="1" x14ac:dyDescent="0.2"/>
    <row r="1399" s="8" customFormat="1" x14ac:dyDescent="0.2"/>
    <row r="1400" s="8" customFormat="1" x14ac:dyDescent="0.2"/>
    <row r="1401" s="8" customFormat="1" x14ac:dyDescent="0.2"/>
    <row r="1402" s="8" customFormat="1" x14ac:dyDescent="0.2"/>
    <row r="1403" s="8" customFormat="1" x14ac:dyDescent="0.2"/>
    <row r="1404" s="8" customFormat="1" x14ac:dyDescent="0.2"/>
    <row r="1405" s="8" customFormat="1" x14ac:dyDescent="0.2"/>
    <row r="1406" s="8" customFormat="1" x14ac:dyDescent="0.2"/>
    <row r="1407" s="8" customFormat="1" x14ac:dyDescent="0.2"/>
    <row r="1408" s="8" customFormat="1" x14ac:dyDescent="0.2"/>
    <row r="1409" s="8" customFormat="1" x14ac:dyDescent="0.2"/>
    <row r="1410" s="8" customFormat="1" x14ac:dyDescent="0.2"/>
    <row r="1411" s="8" customFormat="1" x14ac:dyDescent="0.2"/>
    <row r="1412" s="8" customFormat="1" x14ac:dyDescent="0.2"/>
    <row r="1413" s="8" customFormat="1" x14ac:dyDescent="0.2"/>
    <row r="1414" s="8" customFormat="1" x14ac:dyDescent="0.2"/>
    <row r="1415" s="8" customFormat="1" x14ac:dyDescent="0.2"/>
    <row r="1416" s="8" customFormat="1" x14ac:dyDescent="0.2"/>
    <row r="1417" s="8" customFormat="1" x14ac:dyDescent="0.2"/>
    <row r="1418" s="8" customFormat="1" x14ac:dyDescent="0.2"/>
    <row r="1419" s="8" customFormat="1" x14ac:dyDescent="0.2"/>
    <row r="1420" s="8" customFormat="1" x14ac:dyDescent="0.2"/>
    <row r="1421" s="8" customFormat="1" x14ac:dyDescent="0.2"/>
    <row r="1422" s="8" customFormat="1" x14ac:dyDescent="0.2"/>
    <row r="1423" s="8" customFormat="1" x14ac:dyDescent="0.2"/>
    <row r="1424" s="8" customFormat="1" x14ac:dyDescent="0.2"/>
    <row r="1425" s="8" customFormat="1" x14ac:dyDescent="0.2"/>
    <row r="1426" s="8" customFormat="1" x14ac:dyDescent="0.2"/>
    <row r="1427" s="8" customFormat="1" x14ac:dyDescent="0.2"/>
    <row r="1428" s="8" customFormat="1" x14ac:dyDescent="0.2"/>
    <row r="1429" s="8" customFormat="1" x14ac:dyDescent="0.2"/>
    <row r="1430" s="8" customFormat="1" x14ac:dyDescent="0.2"/>
    <row r="1431" s="8" customFormat="1" x14ac:dyDescent="0.2"/>
    <row r="1432" s="8" customFormat="1" x14ac:dyDescent="0.2"/>
    <row r="1433" s="8" customFormat="1" x14ac:dyDescent="0.2"/>
    <row r="1434" s="8" customFormat="1" x14ac:dyDescent="0.2"/>
    <row r="1435" s="8" customFormat="1" x14ac:dyDescent="0.2"/>
    <row r="1436" s="8" customFormat="1" x14ac:dyDescent="0.2"/>
    <row r="1437" s="8" customFormat="1" x14ac:dyDescent="0.2"/>
    <row r="1438" s="8" customFormat="1" x14ac:dyDescent="0.2"/>
    <row r="1439" s="8" customFormat="1" x14ac:dyDescent="0.2"/>
    <row r="1440" s="8" customFormat="1" x14ac:dyDescent="0.2"/>
    <row r="1441" s="8" customFormat="1" x14ac:dyDescent="0.2"/>
    <row r="1442" s="8" customFormat="1" x14ac:dyDescent="0.2"/>
    <row r="1443" s="8" customFormat="1" x14ac:dyDescent="0.2"/>
    <row r="1444" s="8" customFormat="1" x14ac:dyDescent="0.2"/>
    <row r="1445" s="8" customFormat="1" x14ac:dyDescent="0.2"/>
    <row r="1446" s="8" customFormat="1" x14ac:dyDescent="0.2"/>
    <row r="1447" s="8" customFormat="1" x14ac:dyDescent="0.2"/>
    <row r="1448" s="8" customFormat="1" x14ac:dyDescent="0.2"/>
    <row r="1449" s="8" customFormat="1" x14ac:dyDescent="0.2"/>
    <row r="1450" s="8" customFormat="1" x14ac:dyDescent="0.2"/>
    <row r="1451" s="8" customFormat="1" x14ac:dyDescent="0.2"/>
    <row r="1452" s="8" customFormat="1" x14ac:dyDescent="0.2"/>
    <row r="1453" s="8" customFormat="1" x14ac:dyDescent="0.2"/>
    <row r="1454" s="8" customFormat="1" x14ac:dyDescent="0.2"/>
    <row r="1455" s="8" customFormat="1" x14ac:dyDescent="0.2"/>
    <row r="1456" s="8" customFormat="1" x14ac:dyDescent="0.2"/>
    <row r="1457" s="8" customFormat="1" x14ac:dyDescent="0.2"/>
    <row r="1458" s="8" customFormat="1" x14ac:dyDescent="0.2"/>
    <row r="1459" s="8" customFormat="1" x14ac:dyDescent="0.2"/>
    <row r="1460" s="8" customFormat="1" x14ac:dyDescent="0.2"/>
    <row r="1461" s="8" customFormat="1" x14ac:dyDescent="0.2"/>
    <row r="1462" s="8" customFormat="1" x14ac:dyDescent="0.2"/>
    <row r="1463" s="8" customFormat="1" x14ac:dyDescent="0.2"/>
    <row r="1464" s="8" customFormat="1" x14ac:dyDescent="0.2"/>
    <row r="1465" s="8" customFormat="1" x14ac:dyDescent="0.2"/>
    <row r="1466" s="8" customFormat="1" x14ac:dyDescent="0.2"/>
    <row r="1467" s="8" customFormat="1" x14ac:dyDescent="0.2"/>
    <row r="1468" s="8" customFormat="1" x14ac:dyDescent="0.2"/>
    <row r="1469" s="8" customFormat="1" x14ac:dyDescent="0.2"/>
    <row r="1470" s="8" customFormat="1" x14ac:dyDescent="0.2"/>
    <row r="1471" s="8" customFormat="1" x14ac:dyDescent="0.2"/>
    <row r="1472" s="8" customFormat="1" x14ac:dyDescent="0.2"/>
    <row r="1473" s="8" customFormat="1" x14ac:dyDescent="0.2"/>
    <row r="1474" s="8" customFormat="1" x14ac:dyDescent="0.2"/>
    <row r="1475" s="8" customFormat="1" x14ac:dyDescent="0.2"/>
    <row r="1476" s="8" customFormat="1" x14ac:dyDescent="0.2"/>
    <row r="1477" s="8" customFormat="1" x14ac:dyDescent="0.2"/>
    <row r="1478" s="8" customFormat="1" x14ac:dyDescent="0.2"/>
    <row r="1479" s="8" customFormat="1" x14ac:dyDescent="0.2"/>
    <row r="1480" s="8" customFormat="1" x14ac:dyDescent="0.2"/>
    <row r="1481" s="8" customFormat="1" x14ac:dyDescent="0.2"/>
    <row r="1482" s="8" customFormat="1" x14ac:dyDescent="0.2"/>
    <row r="1483" s="8" customFormat="1" x14ac:dyDescent="0.2"/>
    <row r="1484" s="8" customFormat="1" x14ac:dyDescent="0.2"/>
    <row r="1485" s="8" customFormat="1" x14ac:dyDescent="0.2"/>
    <row r="1486" s="8" customFormat="1" x14ac:dyDescent="0.2"/>
    <row r="1487" s="8" customFormat="1" x14ac:dyDescent="0.2"/>
    <row r="1488" s="8" customFormat="1" x14ac:dyDescent="0.2"/>
    <row r="1489" s="8" customFormat="1" x14ac:dyDescent="0.2"/>
    <row r="1490" s="8" customFormat="1" x14ac:dyDescent="0.2"/>
    <row r="1491" s="8" customFormat="1" x14ac:dyDescent="0.2"/>
    <row r="1492" s="8" customFormat="1" x14ac:dyDescent="0.2"/>
    <row r="1493" s="8" customFormat="1" x14ac:dyDescent="0.2"/>
    <row r="1494" s="8" customFormat="1" x14ac:dyDescent="0.2"/>
    <row r="1495" s="8" customFormat="1" x14ac:dyDescent="0.2"/>
    <row r="1496" s="8" customFormat="1" x14ac:dyDescent="0.2"/>
    <row r="1497" s="8" customFormat="1" x14ac:dyDescent="0.2"/>
    <row r="1498" s="8" customFormat="1" x14ac:dyDescent="0.2"/>
    <row r="1499" s="8" customFormat="1" x14ac:dyDescent="0.2"/>
    <row r="1500" s="8" customFormat="1" x14ac:dyDescent="0.2"/>
    <row r="1501" s="8" customFormat="1" x14ac:dyDescent="0.2"/>
    <row r="1502" s="8" customFormat="1" x14ac:dyDescent="0.2"/>
    <row r="1503" s="8" customFormat="1" x14ac:dyDescent="0.2"/>
    <row r="1504" s="8" customFormat="1" x14ac:dyDescent="0.2"/>
    <row r="1505" s="8" customFormat="1" x14ac:dyDescent="0.2"/>
    <row r="1506" s="8" customFormat="1" x14ac:dyDescent="0.2"/>
    <row r="1507" s="8" customFormat="1" x14ac:dyDescent="0.2"/>
    <row r="1508" s="8" customFormat="1" x14ac:dyDescent="0.2"/>
    <row r="1509" s="8" customFormat="1" x14ac:dyDescent="0.2"/>
    <row r="1510" s="8" customFormat="1" x14ac:dyDescent="0.2"/>
    <row r="1511" s="8" customFormat="1" x14ac:dyDescent="0.2"/>
    <row r="1512" s="8" customFormat="1" x14ac:dyDescent="0.2"/>
    <row r="1513" s="8" customFormat="1" x14ac:dyDescent="0.2"/>
    <row r="1514" s="8" customFormat="1" x14ac:dyDescent="0.2"/>
    <row r="1515" s="8" customFormat="1" x14ac:dyDescent="0.2"/>
    <row r="1516" s="8" customFormat="1" x14ac:dyDescent="0.2"/>
    <row r="1517" s="8" customFormat="1" x14ac:dyDescent="0.2"/>
    <row r="1518" s="8" customFormat="1" x14ac:dyDescent="0.2"/>
    <row r="1519" s="8" customFormat="1" x14ac:dyDescent="0.2"/>
    <row r="1520" s="8" customFormat="1" x14ac:dyDescent="0.2"/>
    <row r="1521" s="8" customFormat="1" x14ac:dyDescent="0.2"/>
    <row r="1522" s="8" customFormat="1" x14ac:dyDescent="0.2"/>
    <row r="1523" s="8" customFormat="1" x14ac:dyDescent="0.2"/>
    <row r="1524" s="8" customFormat="1" x14ac:dyDescent="0.2"/>
    <row r="1525" s="8" customFormat="1" x14ac:dyDescent="0.2"/>
    <row r="1526" s="8" customFormat="1" x14ac:dyDescent="0.2"/>
    <row r="1527" s="8" customFormat="1" x14ac:dyDescent="0.2"/>
    <row r="1528" s="8" customFormat="1" x14ac:dyDescent="0.2"/>
    <row r="1529" s="8" customFormat="1" x14ac:dyDescent="0.2"/>
    <row r="1530" s="8" customFormat="1" x14ac:dyDescent="0.2"/>
    <row r="1531" s="8" customFormat="1" x14ac:dyDescent="0.2"/>
    <row r="1532" s="8" customFormat="1" x14ac:dyDescent="0.2"/>
    <row r="1533" s="8" customFormat="1" x14ac:dyDescent="0.2"/>
    <row r="1534" s="8" customFormat="1" x14ac:dyDescent="0.2"/>
    <row r="1535" s="8" customFormat="1" x14ac:dyDescent="0.2"/>
    <row r="1536" s="8" customFormat="1" x14ac:dyDescent="0.2"/>
    <row r="1537" s="8" customFormat="1" x14ac:dyDescent="0.2"/>
    <row r="1538" s="8" customFormat="1" x14ac:dyDescent="0.2"/>
    <row r="1539" s="8" customFormat="1" x14ac:dyDescent="0.2"/>
    <row r="1540" s="8" customFormat="1" x14ac:dyDescent="0.2"/>
    <row r="1541" s="8" customFormat="1" x14ac:dyDescent="0.2"/>
    <row r="1542" s="8" customFormat="1" x14ac:dyDescent="0.2"/>
    <row r="1543" s="8" customFormat="1" x14ac:dyDescent="0.2"/>
    <row r="1544" s="8" customFormat="1" x14ac:dyDescent="0.2"/>
    <row r="1545" s="8" customFormat="1" x14ac:dyDescent="0.2"/>
    <row r="1546" s="8" customFormat="1" x14ac:dyDescent="0.2"/>
    <row r="1547" s="8" customFormat="1" x14ac:dyDescent="0.2"/>
    <row r="1548" s="8" customFormat="1" x14ac:dyDescent="0.2"/>
    <row r="1549" s="8" customFormat="1" x14ac:dyDescent="0.2"/>
    <row r="1550" s="8" customFormat="1" x14ac:dyDescent="0.2"/>
    <row r="1551" s="8" customFormat="1" x14ac:dyDescent="0.2"/>
    <row r="1552" s="8" customFormat="1" x14ac:dyDescent="0.2"/>
    <row r="1553" s="8" customFormat="1" x14ac:dyDescent="0.2"/>
    <row r="1554" s="8" customFormat="1" x14ac:dyDescent="0.2"/>
    <row r="1555" s="8" customFormat="1" x14ac:dyDescent="0.2"/>
    <row r="1556" s="8" customFormat="1" x14ac:dyDescent="0.2"/>
    <row r="1557" s="8" customFormat="1" x14ac:dyDescent="0.2"/>
    <row r="1558" s="8" customFormat="1" x14ac:dyDescent="0.2"/>
    <row r="1559" s="8" customFormat="1" x14ac:dyDescent="0.2"/>
    <row r="1560" s="8" customFormat="1" x14ac:dyDescent="0.2"/>
    <row r="1561" s="8" customFormat="1" x14ac:dyDescent="0.2"/>
    <row r="1562" s="8" customFormat="1" x14ac:dyDescent="0.2"/>
    <row r="1563" s="8" customFormat="1" x14ac:dyDescent="0.2"/>
    <row r="1564" s="8" customFormat="1" x14ac:dyDescent="0.2"/>
    <row r="1565" s="8" customFormat="1" x14ac:dyDescent="0.2"/>
    <row r="1566" s="8" customFormat="1" x14ac:dyDescent="0.2"/>
    <row r="1567" s="8" customFormat="1" x14ac:dyDescent="0.2"/>
    <row r="1568" s="8" customFormat="1" x14ac:dyDescent="0.2"/>
    <row r="1569" s="8" customFormat="1" x14ac:dyDescent="0.2"/>
    <row r="1570" s="8" customFormat="1" x14ac:dyDescent="0.2"/>
    <row r="1571" s="8" customFormat="1" x14ac:dyDescent="0.2"/>
    <row r="1572" s="8" customFormat="1" x14ac:dyDescent="0.2"/>
    <row r="1573" s="8" customFormat="1" x14ac:dyDescent="0.2"/>
    <row r="1574" s="8" customFormat="1" x14ac:dyDescent="0.2"/>
    <row r="1575" s="8" customFormat="1" x14ac:dyDescent="0.2"/>
    <row r="1576" s="8" customFormat="1" x14ac:dyDescent="0.2"/>
    <row r="1577" s="8" customFormat="1" x14ac:dyDescent="0.2"/>
    <row r="1578" s="8" customFormat="1" x14ac:dyDescent="0.2"/>
    <row r="1579" s="8" customFormat="1" x14ac:dyDescent="0.2"/>
    <row r="1580" s="8" customFormat="1" x14ac:dyDescent="0.2"/>
    <row r="1581" s="8" customFormat="1" x14ac:dyDescent="0.2"/>
    <row r="1582" s="8" customFormat="1" x14ac:dyDescent="0.2"/>
    <row r="1583" s="8" customFormat="1" x14ac:dyDescent="0.2"/>
    <row r="1584" s="8" customFormat="1" x14ac:dyDescent="0.2"/>
    <row r="1585" s="8" customFormat="1" x14ac:dyDescent="0.2"/>
    <row r="1586" s="8" customFormat="1" x14ac:dyDescent="0.2"/>
    <row r="1587" s="8" customFormat="1" x14ac:dyDescent="0.2"/>
    <row r="1588" s="8" customFormat="1" x14ac:dyDescent="0.2"/>
    <row r="1589" s="8" customFormat="1" x14ac:dyDescent="0.2"/>
    <row r="1590" s="8" customFormat="1" x14ac:dyDescent="0.2"/>
    <row r="1591" s="8" customFormat="1" x14ac:dyDescent="0.2"/>
    <row r="1592" s="8" customFormat="1" x14ac:dyDescent="0.2"/>
    <row r="1593" s="8" customFormat="1" x14ac:dyDescent="0.2"/>
    <row r="1594" s="8" customFormat="1" x14ac:dyDescent="0.2"/>
    <row r="1595" s="8" customFormat="1" x14ac:dyDescent="0.2"/>
    <row r="1596" s="8" customFormat="1" x14ac:dyDescent="0.2"/>
    <row r="1597" s="8" customFormat="1" x14ac:dyDescent="0.2"/>
    <row r="1598" s="8" customFormat="1" x14ac:dyDescent="0.2"/>
    <row r="1599" s="8" customFormat="1" x14ac:dyDescent="0.2"/>
    <row r="1600" s="8" customFormat="1" x14ac:dyDescent="0.2"/>
    <row r="1601" s="8" customFormat="1" x14ac:dyDescent="0.2"/>
    <row r="1602" s="8" customFormat="1" x14ac:dyDescent="0.2"/>
    <row r="1603" s="8" customFormat="1" x14ac:dyDescent="0.2"/>
    <row r="1604" s="8" customFormat="1" x14ac:dyDescent="0.2"/>
    <row r="1605" s="8" customFormat="1" x14ac:dyDescent="0.2"/>
    <row r="1606" s="8" customFormat="1" x14ac:dyDescent="0.2"/>
    <row r="1607" s="8" customFormat="1" x14ac:dyDescent="0.2"/>
    <row r="1608" s="8" customFormat="1" x14ac:dyDescent="0.2"/>
    <row r="1609" s="8" customFormat="1" x14ac:dyDescent="0.2"/>
    <row r="1610" s="8" customFormat="1" x14ac:dyDescent="0.2"/>
    <row r="1611" s="8" customFormat="1" x14ac:dyDescent="0.2"/>
    <row r="1612" s="8" customFormat="1" x14ac:dyDescent="0.2"/>
    <row r="1613" s="8" customFormat="1" x14ac:dyDescent="0.2"/>
    <row r="1614" s="8" customFormat="1" x14ac:dyDescent="0.2"/>
    <row r="1615" s="8" customFormat="1" x14ac:dyDescent="0.2"/>
    <row r="1616" s="8" customFormat="1" x14ac:dyDescent="0.2"/>
    <row r="1617" s="8" customFormat="1" x14ac:dyDescent="0.2"/>
    <row r="1618" s="8" customFormat="1" x14ac:dyDescent="0.2"/>
    <row r="1619" s="8" customFormat="1" x14ac:dyDescent="0.2"/>
    <row r="1620" s="8" customFormat="1" x14ac:dyDescent="0.2"/>
    <row r="1621" s="8" customFormat="1" x14ac:dyDescent="0.2"/>
    <row r="1622" s="8" customFormat="1" x14ac:dyDescent="0.2"/>
    <row r="1623" s="8" customFormat="1" x14ac:dyDescent="0.2"/>
    <row r="1624" s="8" customFormat="1" x14ac:dyDescent="0.2"/>
    <row r="1625" s="8" customFormat="1" x14ac:dyDescent="0.2"/>
    <row r="1626" s="8" customFormat="1" x14ac:dyDescent="0.2"/>
    <row r="1627" s="8" customFormat="1" x14ac:dyDescent="0.2"/>
    <row r="1628" s="8" customFormat="1" x14ac:dyDescent="0.2"/>
    <row r="1629" s="8" customFormat="1" x14ac:dyDescent="0.2"/>
    <row r="1630" s="8" customFormat="1" x14ac:dyDescent="0.2"/>
    <row r="1631" s="8" customFormat="1" x14ac:dyDescent="0.2"/>
    <row r="1632" s="8" customFormat="1" x14ac:dyDescent="0.2"/>
    <row r="1633" s="8" customFormat="1" x14ac:dyDescent="0.2"/>
    <row r="1634" s="8" customFormat="1" x14ac:dyDescent="0.2"/>
    <row r="1635" s="8" customFormat="1" x14ac:dyDescent="0.2"/>
    <row r="1636" s="8" customFormat="1" x14ac:dyDescent="0.2"/>
    <row r="1637" s="8" customFormat="1" x14ac:dyDescent="0.2"/>
    <row r="1638" s="8" customFormat="1" x14ac:dyDescent="0.2"/>
    <row r="1639" s="8" customFormat="1" x14ac:dyDescent="0.2"/>
    <row r="1640" s="8" customFormat="1" x14ac:dyDescent="0.2"/>
    <row r="1641" s="8" customFormat="1" x14ac:dyDescent="0.2"/>
    <row r="1642" s="8" customFormat="1" x14ac:dyDescent="0.2"/>
    <row r="1643" s="8" customFormat="1" x14ac:dyDescent="0.2"/>
    <row r="1644" s="8" customFormat="1" x14ac:dyDescent="0.2"/>
    <row r="1645" s="8" customFormat="1" x14ac:dyDescent="0.2"/>
    <row r="1646" s="8" customFormat="1" x14ac:dyDescent="0.2"/>
    <row r="1647" s="8" customFormat="1" x14ac:dyDescent="0.2"/>
    <row r="1648" s="8" customFormat="1" x14ac:dyDescent="0.2"/>
    <row r="1649" s="8" customFormat="1" x14ac:dyDescent="0.2"/>
    <row r="1650" s="8" customFormat="1" x14ac:dyDescent="0.2"/>
    <row r="1651" s="8" customFormat="1" x14ac:dyDescent="0.2"/>
    <row r="1652" s="8" customFormat="1" x14ac:dyDescent="0.2"/>
    <row r="1653" s="8" customFormat="1" x14ac:dyDescent="0.2"/>
    <row r="1654" s="8" customFormat="1" x14ac:dyDescent="0.2"/>
    <row r="1655" s="8" customFormat="1" x14ac:dyDescent="0.2"/>
    <row r="1656" s="8" customFormat="1" x14ac:dyDescent="0.2"/>
    <row r="1657" s="8" customFormat="1" x14ac:dyDescent="0.2"/>
    <row r="1658" s="8" customFormat="1" x14ac:dyDescent="0.2"/>
    <row r="1659" s="8" customFormat="1" x14ac:dyDescent="0.2"/>
    <row r="1660" s="8" customFormat="1" x14ac:dyDescent="0.2"/>
    <row r="1661" s="8" customFormat="1" x14ac:dyDescent="0.2"/>
    <row r="1662" s="8" customFormat="1" x14ac:dyDescent="0.2"/>
    <row r="1663" s="8" customFormat="1" x14ac:dyDescent="0.2"/>
    <row r="1664" s="8" customFormat="1" x14ac:dyDescent="0.2"/>
    <row r="1665" s="8" customFormat="1" x14ac:dyDescent="0.2"/>
    <row r="1666" s="8" customFormat="1" x14ac:dyDescent="0.2"/>
    <row r="1667" s="8" customFormat="1" x14ac:dyDescent="0.2"/>
    <row r="1668" s="8" customFormat="1" x14ac:dyDescent="0.2"/>
    <row r="1669" s="8" customFormat="1" x14ac:dyDescent="0.2"/>
    <row r="1670" s="8" customFormat="1" x14ac:dyDescent="0.2"/>
    <row r="1671" s="8" customFormat="1" x14ac:dyDescent="0.2"/>
    <row r="1672" s="8" customFormat="1" x14ac:dyDescent="0.2"/>
    <row r="1673" s="8" customFormat="1" x14ac:dyDescent="0.2"/>
    <row r="1674" s="8" customFormat="1" x14ac:dyDescent="0.2"/>
    <row r="1675" s="8" customFormat="1" x14ac:dyDescent="0.2"/>
    <row r="1676" s="8" customFormat="1" x14ac:dyDescent="0.2"/>
    <row r="1677" s="8" customFormat="1" x14ac:dyDescent="0.2"/>
    <row r="1678" s="8" customFormat="1" x14ac:dyDescent="0.2"/>
    <row r="1679" s="8" customFormat="1" x14ac:dyDescent="0.2"/>
    <row r="1680" s="8" customFormat="1" x14ac:dyDescent="0.2"/>
    <row r="1681" s="8" customFormat="1" x14ac:dyDescent="0.2"/>
    <row r="1682" s="8" customFormat="1" x14ac:dyDescent="0.2"/>
    <row r="1683" s="8" customFormat="1" x14ac:dyDescent="0.2"/>
    <row r="1684" s="8" customFormat="1" x14ac:dyDescent="0.2"/>
    <row r="1685" s="8" customFormat="1" x14ac:dyDescent="0.2"/>
    <row r="1686" s="8" customFormat="1" x14ac:dyDescent="0.2"/>
    <row r="1687" s="8" customFormat="1" x14ac:dyDescent="0.2"/>
    <row r="1688" s="8" customFormat="1" x14ac:dyDescent="0.2"/>
    <row r="1689" s="8" customFormat="1" x14ac:dyDescent="0.2"/>
    <row r="1690" s="8" customFormat="1" x14ac:dyDescent="0.2"/>
    <row r="1691" s="8" customFormat="1" x14ac:dyDescent="0.2"/>
    <row r="1692" s="8" customFormat="1" x14ac:dyDescent="0.2"/>
    <row r="1693" s="8" customFormat="1" x14ac:dyDescent="0.2"/>
    <row r="1694" s="8" customFormat="1" x14ac:dyDescent="0.2"/>
    <row r="1695" s="8" customFormat="1" x14ac:dyDescent="0.2"/>
    <row r="1696" s="8" customFormat="1" x14ac:dyDescent="0.2"/>
    <row r="1697" s="8" customFormat="1" x14ac:dyDescent="0.2"/>
    <row r="1698" s="8" customFormat="1" x14ac:dyDescent="0.2"/>
    <row r="1699" s="8" customFormat="1" x14ac:dyDescent="0.2"/>
    <row r="1700" s="8" customFormat="1" x14ac:dyDescent="0.2"/>
    <row r="1701" s="8" customFormat="1" x14ac:dyDescent="0.2"/>
    <row r="1702" s="8" customFormat="1" x14ac:dyDescent="0.2"/>
    <row r="1703" s="8" customFormat="1" x14ac:dyDescent="0.2"/>
    <row r="1704" s="8" customFormat="1" x14ac:dyDescent="0.2"/>
    <row r="1705" s="8" customFormat="1" x14ac:dyDescent="0.2"/>
    <row r="1706" s="8" customFormat="1" x14ac:dyDescent="0.2"/>
    <row r="1707" s="8" customFormat="1" x14ac:dyDescent="0.2"/>
    <row r="1708" s="8" customFormat="1" x14ac:dyDescent="0.2"/>
    <row r="1709" s="8" customFormat="1" x14ac:dyDescent="0.2"/>
    <row r="1710" s="8" customFormat="1" x14ac:dyDescent="0.2"/>
    <row r="1711" s="8" customFormat="1" x14ac:dyDescent="0.2"/>
    <row r="1712" s="8" customFormat="1" x14ac:dyDescent="0.2"/>
    <row r="1713" s="8" customFormat="1" x14ac:dyDescent="0.2"/>
    <row r="1714" s="8" customFormat="1" x14ac:dyDescent="0.2"/>
    <row r="1715" s="8" customFormat="1" x14ac:dyDescent="0.2"/>
    <row r="1716" s="8" customFormat="1" x14ac:dyDescent="0.2"/>
    <row r="1717" s="8" customFormat="1" x14ac:dyDescent="0.2"/>
    <row r="1718" s="8" customFormat="1" x14ac:dyDescent="0.2"/>
    <row r="1719" s="8" customFormat="1" x14ac:dyDescent="0.2"/>
    <row r="1720" s="8" customFormat="1" x14ac:dyDescent="0.2"/>
    <row r="1721" s="8" customFormat="1" x14ac:dyDescent="0.2"/>
    <row r="1722" s="8" customFormat="1" x14ac:dyDescent="0.2"/>
    <row r="1723" s="8" customFormat="1" x14ac:dyDescent="0.2"/>
    <row r="1724" s="8" customFormat="1" x14ac:dyDescent="0.2"/>
    <row r="1725" s="8" customFormat="1" x14ac:dyDescent="0.2"/>
    <row r="1726" s="8" customFormat="1" x14ac:dyDescent="0.2"/>
    <row r="1727" s="8" customFormat="1" x14ac:dyDescent="0.2"/>
    <row r="1728" s="8" customFormat="1" x14ac:dyDescent="0.2"/>
    <row r="1729" s="8" customFormat="1" x14ac:dyDescent="0.2"/>
    <row r="1730" s="8" customFormat="1" x14ac:dyDescent="0.2"/>
    <row r="1731" s="8" customFormat="1" x14ac:dyDescent="0.2"/>
    <row r="1732" s="8" customFormat="1" x14ac:dyDescent="0.2"/>
    <row r="1733" s="8" customFormat="1" x14ac:dyDescent="0.2"/>
    <row r="1734" s="8" customFormat="1" x14ac:dyDescent="0.2"/>
    <row r="1735" s="8" customFormat="1" x14ac:dyDescent="0.2"/>
    <row r="1736" s="8" customFormat="1" x14ac:dyDescent="0.2"/>
    <row r="1737" s="8" customFormat="1" x14ac:dyDescent="0.2"/>
    <row r="1738" s="8" customFormat="1" x14ac:dyDescent="0.2"/>
    <row r="1739" s="8" customFormat="1" x14ac:dyDescent="0.2"/>
    <row r="1740" s="8" customFormat="1" x14ac:dyDescent="0.2"/>
    <row r="1741" s="8" customFormat="1" x14ac:dyDescent="0.2"/>
    <row r="1742" s="8" customFormat="1" x14ac:dyDescent="0.2"/>
    <row r="1743" s="8" customFormat="1" x14ac:dyDescent="0.2"/>
    <row r="1744" s="8" customFormat="1" x14ac:dyDescent="0.2"/>
    <row r="1745" s="8" customFormat="1" x14ac:dyDescent="0.2"/>
    <row r="1746" s="8" customFormat="1" x14ac:dyDescent="0.2"/>
    <row r="1747" s="8" customFormat="1" x14ac:dyDescent="0.2"/>
    <row r="1748" s="8" customFormat="1" x14ac:dyDescent="0.2"/>
    <row r="1749" s="8" customFormat="1" x14ac:dyDescent="0.2"/>
    <row r="1750" s="8" customFormat="1" x14ac:dyDescent="0.2"/>
    <row r="1751" s="8" customFormat="1" x14ac:dyDescent="0.2"/>
    <row r="1752" s="8" customFormat="1" x14ac:dyDescent="0.2"/>
    <row r="1753" s="8" customFormat="1" x14ac:dyDescent="0.2"/>
    <row r="1754" s="8" customFormat="1" x14ac:dyDescent="0.2"/>
    <row r="1755" s="8" customFormat="1" x14ac:dyDescent="0.2"/>
    <row r="1756" s="8" customFormat="1" x14ac:dyDescent="0.2"/>
    <row r="1757" s="8" customFormat="1" x14ac:dyDescent="0.2"/>
    <row r="1758" s="8" customFormat="1" x14ac:dyDescent="0.2"/>
    <row r="1759" s="8" customFormat="1" x14ac:dyDescent="0.2"/>
    <row r="1760" s="8" customFormat="1" x14ac:dyDescent="0.2"/>
    <row r="1761" s="8" customFormat="1" x14ac:dyDescent="0.2"/>
    <row r="1762" s="8" customFormat="1" x14ac:dyDescent="0.2"/>
    <row r="1763" s="8" customFormat="1" x14ac:dyDescent="0.2"/>
    <row r="1764" s="8" customFormat="1" x14ac:dyDescent="0.2"/>
    <row r="1765" s="8" customFormat="1" x14ac:dyDescent="0.2"/>
    <row r="1766" s="8" customFormat="1" x14ac:dyDescent="0.2"/>
    <row r="1767" s="8" customFormat="1" x14ac:dyDescent="0.2"/>
    <row r="1768" s="8" customFormat="1" x14ac:dyDescent="0.2"/>
    <row r="1769" s="8" customFormat="1" x14ac:dyDescent="0.2"/>
    <row r="1770" s="8" customFormat="1" x14ac:dyDescent="0.2"/>
    <row r="1771" s="8" customFormat="1" x14ac:dyDescent="0.2"/>
    <row r="1772" s="8" customFormat="1" x14ac:dyDescent="0.2"/>
    <row r="1773" s="8" customFormat="1" x14ac:dyDescent="0.2"/>
    <row r="1774" s="8" customFormat="1" x14ac:dyDescent="0.2"/>
    <row r="1775" s="8" customFormat="1" x14ac:dyDescent="0.2"/>
    <row r="1776" s="8" customFormat="1" x14ac:dyDescent="0.2"/>
    <row r="1777" s="8" customFormat="1" x14ac:dyDescent="0.2"/>
    <row r="1778" s="8" customFormat="1" x14ac:dyDescent="0.2"/>
    <row r="1779" s="8" customFormat="1" x14ac:dyDescent="0.2"/>
    <row r="1780" s="8" customFormat="1" x14ac:dyDescent="0.2"/>
    <row r="1781" s="8" customFormat="1" x14ac:dyDescent="0.2"/>
    <row r="1782" s="8" customFormat="1" x14ac:dyDescent="0.2"/>
    <row r="1783" s="8" customFormat="1" x14ac:dyDescent="0.2"/>
    <row r="1784" s="8" customFormat="1" x14ac:dyDescent="0.2"/>
    <row r="1785" s="8" customFormat="1" x14ac:dyDescent="0.2"/>
    <row r="1786" s="8" customFormat="1" x14ac:dyDescent="0.2"/>
    <row r="1787" s="8" customFormat="1" x14ac:dyDescent="0.2"/>
    <row r="1788" s="8" customFormat="1" x14ac:dyDescent="0.2"/>
    <row r="1789" s="8" customFormat="1" x14ac:dyDescent="0.2"/>
    <row r="1790" s="8" customFormat="1" x14ac:dyDescent="0.2"/>
    <row r="1791" s="8" customFormat="1" x14ac:dyDescent="0.2"/>
    <row r="1792" s="8" customFormat="1" x14ac:dyDescent="0.2"/>
    <row r="1793" s="8" customFormat="1" x14ac:dyDescent="0.2"/>
    <row r="1794" s="8" customFormat="1" x14ac:dyDescent="0.2"/>
    <row r="1795" s="8" customFormat="1" x14ac:dyDescent="0.2"/>
    <row r="1796" s="8" customFormat="1" x14ac:dyDescent="0.2"/>
    <row r="1797" s="8" customFormat="1" x14ac:dyDescent="0.2"/>
    <row r="1798" s="8" customFormat="1" x14ac:dyDescent="0.2"/>
    <row r="1799" s="8" customFormat="1" x14ac:dyDescent="0.2"/>
    <row r="1800" s="8" customFormat="1" x14ac:dyDescent="0.2"/>
    <row r="1801" s="8" customFormat="1" x14ac:dyDescent="0.2"/>
    <row r="1802" s="8" customFormat="1" x14ac:dyDescent="0.2"/>
    <row r="1803" s="8" customFormat="1" x14ac:dyDescent="0.2"/>
    <row r="1804" s="8" customFormat="1" x14ac:dyDescent="0.2"/>
    <row r="1805" s="8" customFormat="1" x14ac:dyDescent="0.2"/>
    <row r="1806" s="8" customFormat="1" x14ac:dyDescent="0.2"/>
    <row r="1807" s="8" customFormat="1" x14ac:dyDescent="0.2"/>
    <row r="1808" s="8" customFormat="1" x14ac:dyDescent="0.2"/>
    <row r="1809" s="8" customFormat="1" x14ac:dyDescent="0.2"/>
    <row r="1810" s="8" customFormat="1" x14ac:dyDescent="0.2"/>
    <row r="1811" s="8" customFormat="1" x14ac:dyDescent="0.2"/>
    <row r="1812" s="8" customFormat="1" x14ac:dyDescent="0.2"/>
    <row r="1813" s="8" customFormat="1" x14ac:dyDescent="0.2"/>
    <row r="1814" s="8" customFormat="1" x14ac:dyDescent="0.2"/>
    <row r="1815" s="8" customFormat="1" x14ac:dyDescent="0.2"/>
    <row r="1816" s="8" customFormat="1" x14ac:dyDescent="0.2"/>
    <row r="1817" s="8" customFormat="1" x14ac:dyDescent="0.2"/>
    <row r="1818" s="8" customFormat="1" x14ac:dyDescent="0.2"/>
    <row r="1819" s="8" customFormat="1" x14ac:dyDescent="0.2"/>
    <row r="1820" s="8" customFormat="1" x14ac:dyDescent="0.2"/>
    <row r="1821" s="8" customFormat="1" x14ac:dyDescent="0.2"/>
    <row r="1822" s="8" customFormat="1" x14ac:dyDescent="0.2"/>
    <row r="1823" s="8" customFormat="1" x14ac:dyDescent="0.2"/>
    <row r="1824" s="8" customFormat="1" x14ac:dyDescent="0.2"/>
    <row r="1825" s="8" customFormat="1" x14ac:dyDescent="0.2"/>
    <row r="1826" s="8" customFormat="1" x14ac:dyDescent="0.2"/>
    <row r="1827" s="8" customFormat="1" x14ac:dyDescent="0.2"/>
    <row r="1828" s="8" customFormat="1" x14ac:dyDescent="0.2"/>
    <row r="1829" s="8" customFormat="1" x14ac:dyDescent="0.2"/>
    <row r="1830" s="8" customFormat="1" x14ac:dyDescent="0.2"/>
    <row r="1831" s="8" customFormat="1" x14ac:dyDescent="0.2"/>
    <row r="1832" s="8" customFormat="1" x14ac:dyDescent="0.2"/>
    <row r="1833" s="8" customFormat="1" x14ac:dyDescent="0.2"/>
    <row r="1834" s="8" customFormat="1" x14ac:dyDescent="0.2"/>
    <row r="1835" s="8" customFormat="1" x14ac:dyDescent="0.2"/>
    <row r="1836" s="8" customFormat="1" x14ac:dyDescent="0.2"/>
    <row r="1837" s="8" customFormat="1" x14ac:dyDescent="0.2"/>
    <row r="1838" s="8" customFormat="1" x14ac:dyDescent="0.2"/>
    <row r="1839" s="8" customFormat="1" x14ac:dyDescent="0.2"/>
    <row r="1840" s="8" customFormat="1" x14ac:dyDescent="0.2"/>
    <row r="1841" s="8" customFormat="1" x14ac:dyDescent="0.2"/>
    <row r="1842" s="8" customFormat="1" x14ac:dyDescent="0.2"/>
    <row r="1843" s="8" customFormat="1" x14ac:dyDescent="0.2"/>
    <row r="1844" s="8" customFormat="1" x14ac:dyDescent="0.2"/>
    <row r="1845" s="8" customFormat="1" x14ac:dyDescent="0.2"/>
    <row r="1846" s="8" customFormat="1" x14ac:dyDescent="0.2"/>
    <row r="1847" s="8" customFormat="1" x14ac:dyDescent="0.2"/>
    <row r="1848" s="8" customFormat="1" x14ac:dyDescent="0.2"/>
    <row r="1849" s="8" customFormat="1" x14ac:dyDescent="0.2"/>
    <row r="1850" s="8" customFormat="1" x14ac:dyDescent="0.2"/>
    <row r="1851" s="8" customFormat="1" x14ac:dyDescent="0.2"/>
    <row r="1852" s="8" customFormat="1" x14ac:dyDescent="0.2"/>
    <row r="1853" s="8" customFormat="1" x14ac:dyDescent="0.2"/>
    <row r="1854" s="8" customFormat="1" x14ac:dyDescent="0.2"/>
    <row r="1855" s="8" customFormat="1" x14ac:dyDescent="0.2"/>
    <row r="1856" s="8" customFormat="1" x14ac:dyDescent="0.2"/>
    <row r="1857" s="8" customFormat="1" x14ac:dyDescent="0.2"/>
    <row r="1858" s="8" customFormat="1" x14ac:dyDescent="0.2"/>
    <row r="1859" s="8" customFormat="1" x14ac:dyDescent="0.2"/>
    <row r="1860" s="8" customFormat="1" x14ac:dyDescent="0.2"/>
    <row r="1861" s="8" customFormat="1" x14ac:dyDescent="0.2"/>
    <row r="1862" s="8" customFormat="1" x14ac:dyDescent="0.2"/>
    <row r="1863" s="8" customFormat="1" x14ac:dyDescent="0.2"/>
    <row r="1864" s="8" customFormat="1" x14ac:dyDescent="0.2"/>
    <row r="1865" s="8" customFormat="1" x14ac:dyDescent="0.2"/>
    <row r="1866" s="8" customFormat="1" x14ac:dyDescent="0.2"/>
    <row r="1867" s="8" customFormat="1" x14ac:dyDescent="0.2"/>
    <row r="1868" s="8" customFormat="1" x14ac:dyDescent="0.2"/>
    <row r="1869" s="8" customFormat="1" x14ac:dyDescent="0.2"/>
    <row r="1870" s="8" customFormat="1" x14ac:dyDescent="0.2"/>
    <row r="1871" s="8" customFormat="1" x14ac:dyDescent="0.2"/>
    <row r="1872" s="8" customFormat="1" x14ac:dyDescent="0.2"/>
    <row r="1873" s="8" customFormat="1" x14ac:dyDescent="0.2"/>
    <row r="1874" s="8" customFormat="1" x14ac:dyDescent="0.2"/>
    <row r="1875" s="8" customFormat="1" x14ac:dyDescent="0.2"/>
    <row r="1876" s="8" customFormat="1" x14ac:dyDescent="0.2"/>
    <row r="1877" s="8" customFormat="1" x14ac:dyDescent="0.2"/>
    <row r="1878" s="8" customFormat="1" x14ac:dyDescent="0.2"/>
    <row r="1879" s="8" customFormat="1" x14ac:dyDescent="0.2"/>
    <row r="1880" s="8" customFormat="1" x14ac:dyDescent="0.2"/>
    <row r="1881" s="8" customFormat="1" x14ac:dyDescent="0.2"/>
    <row r="1882" s="8" customFormat="1" x14ac:dyDescent="0.2"/>
    <row r="1883" s="8" customFormat="1" x14ac:dyDescent="0.2"/>
    <row r="1884" s="8" customFormat="1" x14ac:dyDescent="0.2"/>
    <row r="1885" s="8" customFormat="1" x14ac:dyDescent="0.2"/>
    <row r="1886" s="8" customFormat="1" x14ac:dyDescent="0.2"/>
    <row r="1887" s="8" customFormat="1" x14ac:dyDescent="0.2"/>
    <row r="1888" s="8" customFormat="1" x14ac:dyDescent="0.2"/>
    <row r="1889" s="8" customFormat="1" x14ac:dyDescent="0.2"/>
    <row r="1890" s="8" customFormat="1" x14ac:dyDescent="0.2"/>
    <row r="1891" s="8" customFormat="1" x14ac:dyDescent="0.2"/>
    <row r="1892" s="8" customFormat="1" x14ac:dyDescent="0.2"/>
    <row r="1893" s="8" customFormat="1" x14ac:dyDescent="0.2"/>
    <row r="1894" s="8" customFormat="1" x14ac:dyDescent="0.2"/>
    <row r="1895" s="8" customFormat="1" x14ac:dyDescent="0.2"/>
    <row r="1896" s="8" customFormat="1" x14ac:dyDescent="0.2"/>
    <row r="1897" s="8" customFormat="1" x14ac:dyDescent="0.2"/>
    <row r="1898" s="8" customFormat="1" x14ac:dyDescent="0.2"/>
    <row r="1899" s="8" customFormat="1" x14ac:dyDescent="0.2"/>
    <row r="1900" s="8" customFormat="1" x14ac:dyDescent="0.2"/>
    <row r="1901" s="8" customFormat="1" x14ac:dyDescent="0.2"/>
    <row r="1902" s="8" customFormat="1" x14ac:dyDescent="0.2"/>
    <row r="1903" s="8" customFormat="1" x14ac:dyDescent="0.2"/>
    <row r="1904" s="8" customFormat="1" x14ac:dyDescent="0.2"/>
    <row r="1905" s="8" customFormat="1" x14ac:dyDescent="0.2"/>
    <row r="1906" s="8" customFormat="1" x14ac:dyDescent="0.2"/>
    <row r="1907" s="8" customFormat="1" x14ac:dyDescent="0.2"/>
    <row r="1908" s="8" customFormat="1" x14ac:dyDescent="0.2"/>
    <row r="1909" s="8" customFormat="1" x14ac:dyDescent="0.2"/>
    <row r="1910" s="8" customFormat="1" x14ac:dyDescent="0.2"/>
    <row r="1911" s="8" customFormat="1" x14ac:dyDescent="0.2"/>
    <row r="1912" s="8" customFormat="1" x14ac:dyDescent="0.2"/>
    <row r="1913" s="8" customFormat="1" x14ac:dyDescent="0.2"/>
    <row r="1914" s="8" customFormat="1" x14ac:dyDescent="0.2"/>
    <row r="1915" s="8" customFormat="1" x14ac:dyDescent="0.2"/>
    <row r="1916" s="8" customFormat="1" x14ac:dyDescent="0.2"/>
    <row r="1917" s="8" customFormat="1" x14ac:dyDescent="0.2"/>
    <row r="1918" s="8" customFormat="1" x14ac:dyDescent="0.2"/>
    <row r="1919" s="8" customFormat="1" x14ac:dyDescent="0.2"/>
    <row r="1920" s="8" customFormat="1" x14ac:dyDescent="0.2"/>
    <row r="1921" s="8" customFormat="1" x14ac:dyDescent="0.2"/>
    <row r="1922" s="8" customFormat="1" x14ac:dyDescent="0.2"/>
    <row r="1923" s="8" customFormat="1" x14ac:dyDescent="0.2"/>
    <row r="1924" s="8" customFormat="1" x14ac:dyDescent="0.2"/>
    <row r="1925" s="8" customFormat="1" x14ac:dyDescent="0.2"/>
    <row r="1926" s="8" customFormat="1" x14ac:dyDescent="0.2"/>
    <row r="1927" s="8" customFormat="1" x14ac:dyDescent="0.2"/>
    <row r="1928" s="8" customFormat="1" x14ac:dyDescent="0.2"/>
    <row r="1929" s="8" customFormat="1" x14ac:dyDescent="0.2"/>
    <row r="1930" s="8" customFormat="1" x14ac:dyDescent="0.2"/>
    <row r="1931" s="8" customFormat="1" x14ac:dyDescent="0.2"/>
    <row r="1932" s="8" customFormat="1" x14ac:dyDescent="0.2"/>
    <row r="1933" s="8" customFormat="1" x14ac:dyDescent="0.2"/>
    <row r="1934" s="8" customFormat="1" x14ac:dyDescent="0.2"/>
    <row r="1935" s="8" customFormat="1" x14ac:dyDescent="0.2"/>
    <row r="1936" s="8" customFormat="1" x14ac:dyDescent="0.2"/>
    <row r="1937" s="8" customFormat="1" x14ac:dyDescent="0.2"/>
    <row r="1938" s="8" customFormat="1" x14ac:dyDescent="0.2"/>
    <row r="1939" s="8" customFormat="1" x14ac:dyDescent="0.2"/>
    <row r="1940" s="8" customFormat="1" x14ac:dyDescent="0.2"/>
    <row r="1941" s="8" customFormat="1" x14ac:dyDescent="0.2"/>
    <row r="1942" s="8" customFormat="1" x14ac:dyDescent="0.2"/>
    <row r="1943" s="8" customFormat="1" x14ac:dyDescent="0.2"/>
    <row r="1944" s="8" customFormat="1" x14ac:dyDescent="0.2"/>
    <row r="1945" s="8" customFormat="1" x14ac:dyDescent="0.2"/>
    <row r="1946" s="8" customFormat="1" x14ac:dyDescent="0.2"/>
    <row r="1947" s="8" customFormat="1" x14ac:dyDescent="0.2"/>
    <row r="1948" s="8" customFormat="1" x14ac:dyDescent="0.2"/>
    <row r="1949" s="8" customFormat="1" x14ac:dyDescent="0.2"/>
    <row r="1950" s="8" customFormat="1" x14ac:dyDescent="0.2"/>
    <row r="1951" s="8" customFormat="1" x14ac:dyDescent="0.2"/>
    <row r="1952" s="8" customFormat="1" x14ac:dyDescent="0.2"/>
    <row r="1953" s="8" customFormat="1" x14ac:dyDescent="0.2"/>
    <row r="1954" s="8" customFormat="1" x14ac:dyDescent="0.2"/>
    <row r="1955" s="8" customFormat="1" x14ac:dyDescent="0.2"/>
    <row r="1956" s="8" customFormat="1" x14ac:dyDescent="0.2"/>
    <row r="1957" s="8" customFormat="1" x14ac:dyDescent="0.2"/>
    <row r="1958" s="8" customFormat="1" x14ac:dyDescent="0.2"/>
    <row r="1959" s="8" customFormat="1" x14ac:dyDescent="0.2"/>
    <row r="1960" s="8" customFormat="1" x14ac:dyDescent="0.2"/>
    <row r="1961" s="8" customFormat="1" x14ac:dyDescent="0.2"/>
    <row r="1962" s="8" customFormat="1" x14ac:dyDescent="0.2"/>
    <row r="1963" s="8" customFormat="1" x14ac:dyDescent="0.2"/>
    <row r="1964" s="8" customFormat="1" x14ac:dyDescent="0.2"/>
    <row r="1965" s="8" customFormat="1" x14ac:dyDescent="0.2"/>
    <row r="1966" s="8" customFormat="1" x14ac:dyDescent="0.2"/>
    <row r="1967" s="8" customFormat="1" x14ac:dyDescent="0.2"/>
    <row r="1968" s="8" customFormat="1" x14ac:dyDescent="0.2"/>
    <row r="1969" s="8" customFormat="1" x14ac:dyDescent="0.2"/>
    <row r="1970" s="8" customFormat="1" x14ac:dyDescent="0.2"/>
    <row r="1971" s="8" customFormat="1" x14ac:dyDescent="0.2"/>
    <row r="1972" s="8" customFormat="1" x14ac:dyDescent="0.2"/>
    <row r="1973" s="8" customFormat="1" x14ac:dyDescent="0.2"/>
    <row r="1974" s="8" customFormat="1" x14ac:dyDescent="0.2"/>
    <row r="1975" s="8" customFormat="1" x14ac:dyDescent="0.2"/>
    <row r="1976" s="8" customFormat="1" x14ac:dyDescent="0.2"/>
    <row r="1977" s="8" customFormat="1" x14ac:dyDescent="0.2"/>
    <row r="1978" s="8" customFormat="1" x14ac:dyDescent="0.2"/>
    <row r="1979" s="8" customFormat="1" x14ac:dyDescent="0.2"/>
    <row r="1980" s="8" customFormat="1" x14ac:dyDescent="0.2"/>
    <row r="1981" s="8" customFormat="1" x14ac:dyDescent="0.2"/>
    <row r="1982" s="8" customFormat="1" x14ac:dyDescent="0.2"/>
    <row r="1983" s="8" customFormat="1" x14ac:dyDescent="0.2"/>
    <row r="1984" s="8" customFormat="1" x14ac:dyDescent="0.2"/>
    <row r="1985" s="8" customFormat="1" x14ac:dyDescent="0.2"/>
    <row r="1986" s="8" customFormat="1" x14ac:dyDescent="0.2"/>
    <row r="1987" s="8" customFormat="1" x14ac:dyDescent="0.2"/>
    <row r="1988" s="8" customFormat="1" x14ac:dyDescent="0.2"/>
    <row r="1989" s="8" customFormat="1" x14ac:dyDescent="0.2"/>
    <row r="1990" s="8" customFormat="1" x14ac:dyDescent="0.2"/>
    <row r="1991" s="8" customFormat="1" x14ac:dyDescent="0.2"/>
    <row r="1992" s="8" customFormat="1" x14ac:dyDescent="0.2"/>
    <row r="1993" s="8" customFormat="1" x14ac:dyDescent="0.2"/>
    <row r="1994" s="8" customFormat="1" x14ac:dyDescent="0.2"/>
    <row r="1995" s="8" customFormat="1" x14ac:dyDescent="0.2"/>
    <row r="1996" s="8" customFormat="1" x14ac:dyDescent="0.2"/>
    <row r="1997" s="8" customFormat="1" x14ac:dyDescent="0.2"/>
    <row r="1998" s="8" customFormat="1" x14ac:dyDescent="0.2"/>
    <row r="1999" s="8" customFormat="1" x14ac:dyDescent="0.2"/>
    <row r="2000" s="8" customFormat="1" x14ac:dyDescent="0.2"/>
    <row r="2001" s="8" customFormat="1" x14ac:dyDescent="0.2"/>
    <row r="2002" s="8" customFormat="1" x14ac:dyDescent="0.2"/>
    <row r="2003" s="8" customFormat="1" x14ac:dyDescent="0.2"/>
    <row r="2004" s="8" customFormat="1" x14ac:dyDescent="0.2"/>
    <row r="2005" s="8" customFormat="1" x14ac:dyDescent="0.2"/>
    <row r="2006" s="8" customFormat="1" x14ac:dyDescent="0.2"/>
    <row r="2007" s="8" customFormat="1" x14ac:dyDescent="0.2"/>
    <row r="2008" s="8" customFormat="1" x14ac:dyDescent="0.2"/>
    <row r="2009" s="8" customFormat="1" x14ac:dyDescent="0.2"/>
    <row r="2010" s="8" customFormat="1" x14ac:dyDescent="0.2"/>
    <row r="2011" s="8" customFormat="1" x14ac:dyDescent="0.2"/>
    <row r="2012" s="8" customFormat="1" x14ac:dyDescent="0.2"/>
    <row r="2013" s="8" customFormat="1" x14ac:dyDescent="0.2"/>
    <row r="2014" s="8" customFormat="1" x14ac:dyDescent="0.2"/>
    <row r="2015" s="8" customFormat="1" x14ac:dyDescent="0.2"/>
    <row r="2016" s="8" customFormat="1" x14ac:dyDescent="0.2"/>
    <row r="2017" s="8" customFormat="1" x14ac:dyDescent="0.2"/>
    <row r="2018" s="8" customFormat="1" x14ac:dyDescent="0.2"/>
    <row r="2019" s="8" customFormat="1" x14ac:dyDescent="0.2"/>
    <row r="2020" s="8" customFormat="1" x14ac:dyDescent="0.2"/>
    <row r="2021" s="8" customFormat="1" x14ac:dyDescent="0.2"/>
    <row r="2022" s="8" customFormat="1" x14ac:dyDescent="0.2"/>
    <row r="2023" s="8" customFormat="1" x14ac:dyDescent="0.2"/>
    <row r="2024" s="8" customFormat="1" x14ac:dyDescent="0.2"/>
    <row r="2025" s="8" customFormat="1" x14ac:dyDescent="0.2"/>
    <row r="2026" s="8" customFormat="1" x14ac:dyDescent="0.2"/>
    <row r="2027" s="8" customFormat="1" x14ac:dyDescent="0.2"/>
    <row r="2028" s="8" customFormat="1" x14ac:dyDescent="0.2"/>
    <row r="2029" s="8" customFormat="1" x14ac:dyDescent="0.2"/>
    <row r="2030" s="8" customFormat="1" x14ac:dyDescent="0.2"/>
    <row r="2031" s="8" customFormat="1" x14ac:dyDescent="0.2"/>
    <row r="2032" s="8" customFormat="1" x14ac:dyDescent="0.2"/>
    <row r="2033" s="8" customFormat="1" x14ac:dyDescent="0.2"/>
    <row r="2034" s="8" customFormat="1" x14ac:dyDescent="0.2"/>
    <row r="2035" s="8" customFormat="1" x14ac:dyDescent="0.2"/>
    <row r="2036" s="8" customFormat="1" x14ac:dyDescent="0.2"/>
    <row r="2037" s="8" customFormat="1" x14ac:dyDescent="0.2"/>
    <row r="2038" s="8" customFormat="1" x14ac:dyDescent="0.2"/>
    <row r="2039" s="8" customFormat="1" x14ac:dyDescent="0.2"/>
    <row r="2040" s="8" customFormat="1" x14ac:dyDescent="0.2"/>
    <row r="2041" s="8" customFormat="1" x14ac:dyDescent="0.2"/>
    <row r="2042" s="8" customFormat="1" x14ac:dyDescent="0.2"/>
    <row r="2043" s="8" customFormat="1" x14ac:dyDescent="0.2"/>
    <row r="2044" s="8" customFormat="1" x14ac:dyDescent="0.2"/>
    <row r="2045" s="8" customFormat="1" x14ac:dyDescent="0.2"/>
    <row r="2046" s="8" customFormat="1" x14ac:dyDescent="0.2"/>
    <row r="2047" s="8" customFormat="1" x14ac:dyDescent="0.2"/>
    <row r="2048" s="8" customFormat="1" x14ac:dyDescent="0.2"/>
    <row r="2049" s="8" customFormat="1" x14ac:dyDescent="0.2"/>
    <row r="2050" s="8" customFormat="1" x14ac:dyDescent="0.2"/>
    <row r="2051" s="8" customFormat="1" x14ac:dyDescent="0.2"/>
    <row r="2052" s="8" customFormat="1" x14ac:dyDescent="0.2"/>
    <row r="2053" s="8" customFormat="1" x14ac:dyDescent="0.2"/>
    <row r="2054" s="8" customFormat="1" x14ac:dyDescent="0.2"/>
    <row r="2055" s="8" customFormat="1" x14ac:dyDescent="0.2"/>
    <row r="2056" s="8" customFormat="1" x14ac:dyDescent="0.2"/>
    <row r="2057" s="8" customFormat="1" x14ac:dyDescent="0.2"/>
    <row r="2058" s="8" customFormat="1" x14ac:dyDescent="0.2"/>
    <row r="2059" s="8" customFormat="1" x14ac:dyDescent="0.2"/>
    <row r="2060" s="8" customFormat="1" x14ac:dyDescent="0.2"/>
    <row r="2061" s="8" customFormat="1" x14ac:dyDescent="0.2"/>
    <row r="2062" s="8" customFormat="1" x14ac:dyDescent="0.2"/>
    <row r="2063" s="8" customFormat="1" x14ac:dyDescent="0.2"/>
    <row r="2064" s="8" customFormat="1" x14ac:dyDescent="0.2"/>
    <row r="2065" s="8" customFormat="1" x14ac:dyDescent="0.2"/>
    <row r="2066" s="8" customFormat="1" x14ac:dyDescent="0.2"/>
    <row r="2067" s="8" customFormat="1" x14ac:dyDescent="0.2"/>
    <row r="2068" s="8" customFormat="1" x14ac:dyDescent="0.2"/>
    <row r="2069" s="8" customFormat="1" x14ac:dyDescent="0.2"/>
    <row r="2070" s="8" customFormat="1" x14ac:dyDescent="0.2"/>
    <row r="2071" s="8" customFormat="1" x14ac:dyDescent="0.2"/>
    <row r="2072" s="8" customFormat="1" x14ac:dyDescent="0.2"/>
    <row r="2073" s="8" customFormat="1" x14ac:dyDescent="0.2"/>
    <row r="2074" s="8" customFormat="1" x14ac:dyDescent="0.2"/>
    <row r="2075" s="8" customFormat="1" x14ac:dyDescent="0.2"/>
    <row r="2076" s="8" customFormat="1" x14ac:dyDescent="0.2"/>
    <row r="2077" s="8" customFormat="1" x14ac:dyDescent="0.2"/>
    <row r="2078" s="8" customFormat="1" x14ac:dyDescent="0.2"/>
    <row r="2079" s="8" customFormat="1" x14ac:dyDescent="0.2"/>
    <row r="2080" s="8" customFormat="1" x14ac:dyDescent="0.2"/>
    <row r="2081" s="8" customFormat="1" x14ac:dyDescent="0.2"/>
    <row r="2082" s="8" customFormat="1" x14ac:dyDescent="0.2"/>
    <row r="2083" s="8" customFormat="1" x14ac:dyDescent="0.2"/>
    <row r="2084" s="8" customFormat="1" x14ac:dyDescent="0.2"/>
    <row r="2085" s="8" customFormat="1" x14ac:dyDescent="0.2"/>
    <row r="2086" s="8" customFormat="1" x14ac:dyDescent="0.2"/>
    <row r="2087" s="8" customFormat="1" x14ac:dyDescent="0.2"/>
    <row r="2088" s="8" customFormat="1" x14ac:dyDescent="0.2"/>
    <row r="2089" s="8" customFormat="1" x14ac:dyDescent="0.2"/>
    <row r="2090" s="8" customFormat="1" x14ac:dyDescent="0.2"/>
    <row r="2091" s="8" customFormat="1" x14ac:dyDescent="0.2"/>
    <row r="2092" s="8" customFormat="1" x14ac:dyDescent="0.2"/>
    <row r="2093" s="8" customFormat="1" x14ac:dyDescent="0.2"/>
    <row r="2094" s="8" customFormat="1" x14ac:dyDescent="0.2"/>
    <row r="2095" s="8" customFormat="1" x14ac:dyDescent="0.2"/>
    <row r="2096" s="8" customFormat="1" x14ac:dyDescent="0.2"/>
    <row r="2097" s="8" customFormat="1" x14ac:dyDescent="0.2"/>
    <row r="2098" s="8" customFormat="1" x14ac:dyDescent="0.2"/>
    <row r="2099" s="8" customFormat="1" x14ac:dyDescent="0.2"/>
    <row r="2100" s="8" customFormat="1" x14ac:dyDescent="0.2"/>
    <row r="2101" s="8" customFormat="1" x14ac:dyDescent="0.2"/>
    <row r="2102" s="8" customFormat="1" x14ac:dyDescent="0.2"/>
    <row r="2103" s="8" customFormat="1" x14ac:dyDescent="0.2"/>
    <row r="2104" s="8" customFormat="1" x14ac:dyDescent="0.2"/>
    <row r="2105" s="8" customFormat="1" x14ac:dyDescent="0.2"/>
    <row r="2106" s="8" customFormat="1" x14ac:dyDescent="0.2"/>
    <row r="2107" s="8" customFormat="1" x14ac:dyDescent="0.2"/>
    <row r="2108" s="8" customFormat="1" x14ac:dyDescent="0.2"/>
    <row r="2109" s="8" customFormat="1" x14ac:dyDescent="0.2"/>
    <row r="2110" s="8" customFormat="1" x14ac:dyDescent="0.2"/>
    <row r="2111" s="8" customFormat="1" x14ac:dyDescent="0.2"/>
    <row r="2112" s="8" customFormat="1" x14ac:dyDescent="0.2"/>
    <row r="2113" s="8" customFormat="1" x14ac:dyDescent="0.2"/>
    <row r="2114" s="8" customFormat="1" x14ac:dyDescent="0.2"/>
    <row r="2115" s="8" customFormat="1" x14ac:dyDescent="0.2"/>
    <row r="2116" s="8" customFormat="1" x14ac:dyDescent="0.2"/>
    <row r="2117" s="8" customFormat="1" x14ac:dyDescent="0.2"/>
    <row r="2118" s="8" customFormat="1" x14ac:dyDescent="0.2"/>
    <row r="2119" s="8" customFormat="1" x14ac:dyDescent="0.2"/>
    <row r="2120" s="8" customFormat="1" x14ac:dyDescent="0.2"/>
    <row r="2121" s="8" customFormat="1" x14ac:dyDescent="0.2"/>
    <row r="2122" s="8" customFormat="1" x14ac:dyDescent="0.2"/>
    <row r="2123" s="8" customFormat="1" x14ac:dyDescent="0.2"/>
    <row r="2124" s="8" customFormat="1" x14ac:dyDescent="0.2"/>
    <row r="2125" s="8" customFormat="1" x14ac:dyDescent="0.2"/>
    <row r="2126" s="8" customFormat="1" x14ac:dyDescent="0.2"/>
    <row r="2127" s="8" customFormat="1" x14ac:dyDescent="0.2"/>
    <row r="2128" s="8" customFormat="1" x14ac:dyDescent="0.2"/>
    <row r="2129" s="8" customFormat="1" x14ac:dyDescent="0.2"/>
    <row r="2130" s="8" customFormat="1" x14ac:dyDescent="0.2"/>
    <row r="2131" s="8" customFormat="1" x14ac:dyDescent="0.2"/>
    <row r="2132" s="8" customFormat="1" x14ac:dyDescent="0.2"/>
    <row r="2133" s="8" customFormat="1" x14ac:dyDescent="0.2"/>
    <row r="2134" s="8" customFormat="1" x14ac:dyDescent="0.2"/>
    <row r="2135" s="8" customFormat="1" x14ac:dyDescent="0.2"/>
    <row r="2136" s="8" customFormat="1" x14ac:dyDescent="0.2"/>
    <row r="2137" s="8" customFormat="1" x14ac:dyDescent="0.2"/>
    <row r="2138" s="8" customFormat="1" x14ac:dyDescent="0.2"/>
    <row r="2139" s="8" customFormat="1" x14ac:dyDescent="0.2"/>
    <row r="2140" s="8" customFormat="1" x14ac:dyDescent="0.2"/>
    <row r="2141" s="8" customFormat="1" x14ac:dyDescent="0.2"/>
    <row r="2142" s="8" customFormat="1" x14ac:dyDescent="0.2"/>
    <row r="2143" s="8" customFormat="1" x14ac:dyDescent="0.2"/>
    <row r="2144" s="8" customFormat="1" x14ac:dyDescent="0.2"/>
    <row r="2145" s="8" customFormat="1" x14ac:dyDescent="0.2"/>
    <row r="2146" s="8" customFormat="1" x14ac:dyDescent="0.2"/>
    <row r="2147" s="8" customFormat="1" x14ac:dyDescent="0.2"/>
    <row r="2148" s="8" customFormat="1" x14ac:dyDescent="0.2"/>
    <row r="2149" s="8" customFormat="1" x14ac:dyDescent="0.2"/>
    <row r="2150" s="8" customFormat="1" x14ac:dyDescent="0.2"/>
    <row r="2151" s="8" customFormat="1" x14ac:dyDescent="0.2"/>
    <row r="2152" s="8" customFormat="1" x14ac:dyDescent="0.2"/>
    <row r="2153" s="8" customFormat="1" x14ac:dyDescent="0.2"/>
    <row r="2154" s="8" customFormat="1" x14ac:dyDescent="0.2"/>
    <row r="2155" s="8" customFormat="1" x14ac:dyDescent="0.2"/>
    <row r="2156" s="8" customFormat="1" x14ac:dyDescent="0.2"/>
    <row r="2157" s="8" customFormat="1" x14ac:dyDescent="0.2"/>
    <row r="2158" s="8" customFormat="1" x14ac:dyDescent="0.2"/>
    <row r="2159" s="8" customFormat="1" x14ac:dyDescent="0.2"/>
    <row r="2160" s="8" customFormat="1" x14ac:dyDescent="0.2"/>
    <row r="2161" s="8" customFormat="1" x14ac:dyDescent="0.2"/>
    <row r="2162" s="8" customFormat="1" x14ac:dyDescent="0.2"/>
    <row r="2163" s="8" customFormat="1" x14ac:dyDescent="0.2"/>
    <row r="2164" s="8" customFormat="1" x14ac:dyDescent="0.2"/>
    <row r="2165" s="8" customFormat="1" x14ac:dyDescent="0.2"/>
    <row r="2166" s="8" customFormat="1" x14ac:dyDescent="0.2"/>
    <row r="2167" s="8" customFormat="1" x14ac:dyDescent="0.2"/>
    <row r="2168" s="8" customFormat="1" x14ac:dyDescent="0.2"/>
    <row r="2169" s="8" customFormat="1" x14ac:dyDescent="0.2"/>
    <row r="2170" s="8" customFormat="1" x14ac:dyDescent="0.2"/>
    <row r="2171" s="8" customFormat="1" x14ac:dyDescent="0.2"/>
    <row r="2172" s="8" customFormat="1" x14ac:dyDescent="0.2"/>
    <row r="2173" s="8" customFormat="1" x14ac:dyDescent="0.2"/>
    <row r="2174" s="8" customFormat="1" x14ac:dyDescent="0.2"/>
    <row r="2175" s="8" customFormat="1" x14ac:dyDescent="0.2"/>
    <row r="2176" s="8" customFormat="1" x14ac:dyDescent="0.2"/>
    <row r="2177" s="8" customFormat="1" x14ac:dyDescent="0.2"/>
    <row r="2178" s="8" customFormat="1" x14ac:dyDescent="0.2"/>
    <row r="2179" s="8" customFormat="1" x14ac:dyDescent="0.2"/>
    <row r="2180" s="8" customFormat="1" x14ac:dyDescent="0.2"/>
    <row r="2181" s="8" customFormat="1" x14ac:dyDescent="0.2"/>
    <row r="2182" s="8" customFormat="1" x14ac:dyDescent="0.2"/>
    <row r="2183" s="8" customFormat="1" x14ac:dyDescent="0.2"/>
    <row r="2184" s="8" customFormat="1" x14ac:dyDescent="0.2"/>
    <row r="2185" s="8" customFormat="1" x14ac:dyDescent="0.2"/>
    <row r="2186" s="8" customFormat="1" x14ac:dyDescent="0.2"/>
    <row r="2187" s="8" customFormat="1" x14ac:dyDescent="0.2"/>
    <row r="2188" s="8" customFormat="1" x14ac:dyDescent="0.2"/>
    <row r="2189" s="8" customFormat="1" x14ac:dyDescent="0.2"/>
    <row r="2190" s="8" customFormat="1" x14ac:dyDescent="0.2"/>
    <row r="2191" s="8" customFormat="1" x14ac:dyDescent="0.2"/>
    <row r="2192" s="8" customFormat="1" x14ac:dyDescent="0.2"/>
    <row r="2193" s="8" customFormat="1" x14ac:dyDescent="0.2"/>
    <row r="2194" s="8" customFormat="1" x14ac:dyDescent="0.2"/>
    <row r="2195" s="8" customFormat="1" x14ac:dyDescent="0.2"/>
    <row r="2196" s="8" customFormat="1" x14ac:dyDescent="0.2"/>
    <row r="2197" s="8" customFormat="1" x14ac:dyDescent="0.2"/>
    <row r="2198" s="8" customFormat="1" x14ac:dyDescent="0.2"/>
    <row r="2199" s="8" customFormat="1" x14ac:dyDescent="0.2"/>
    <row r="2200" s="8" customFormat="1" x14ac:dyDescent="0.2"/>
    <row r="2201" s="8" customFormat="1" x14ac:dyDescent="0.2"/>
    <row r="2202" s="8" customFormat="1" x14ac:dyDescent="0.2"/>
    <row r="2203" s="8" customFormat="1" x14ac:dyDescent="0.2"/>
    <row r="2204" s="8" customFormat="1" x14ac:dyDescent="0.2"/>
    <row r="2205" s="8" customFormat="1" x14ac:dyDescent="0.2"/>
    <row r="2206" s="8" customFormat="1" x14ac:dyDescent="0.2"/>
    <row r="2207" s="8" customFormat="1" x14ac:dyDescent="0.2"/>
    <row r="2208" s="8" customFormat="1" x14ac:dyDescent="0.2"/>
    <row r="2209" s="8" customFormat="1" x14ac:dyDescent="0.2"/>
    <row r="2210" s="8" customFormat="1" x14ac:dyDescent="0.2"/>
    <row r="2211" s="8" customFormat="1" x14ac:dyDescent="0.2"/>
    <row r="2212" s="8" customFormat="1" x14ac:dyDescent="0.2"/>
    <row r="2213" s="8" customFormat="1" x14ac:dyDescent="0.2"/>
    <row r="2214" s="8" customFormat="1" x14ac:dyDescent="0.2"/>
    <row r="2215" s="8" customFormat="1" x14ac:dyDescent="0.2"/>
    <row r="2216" s="8" customFormat="1" x14ac:dyDescent="0.2"/>
    <row r="2217" s="8" customFormat="1" x14ac:dyDescent="0.2"/>
    <row r="2218" s="8" customFormat="1" x14ac:dyDescent="0.2"/>
    <row r="2219" s="8" customFormat="1" x14ac:dyDescent="0.2"/>
    <row r="2220" s="8" customFormat="1" x14ac:dyDescent="0.2"/>
    <row r="2221" s="8" customFormat="1" x14ac:dyDescent="0.2"/>
    <row r="2222" s="8" customFormat="1" x14ac:dyDescent="0.2"/>
    <row r="2223" s="8" customFormat="1" x14ac:dyDescent="0.2"/>
    <row r="2224" s="8" customFormat="1" x14ac:dyDescent="0.2"/>
    <row r="2225" s="8" customFormat="1" x14ac:dyDescent="0.2"/>
    <row r="2226" s="8" customFormat="1" x14ac:dyDescent="0.2"/>
    <row r="2227" s="8" customFormat="1" x14ac:dyDescent="0.2"/>
    <row r="2228" s="8" customFormat="1" x14ac:dyDescent="0.2"/>
    <row r="2229" s="8" customFormat="1" x14ac:dyDescent="0.2"/>
    <row r="2230" s="8" customFormat="1" x14ac:dyDescent="0.2"/>
    <row r="2231" s="8" customFormat="1" x14ac:dyDescent="0.2"/>
    <row r="2232" s="8" customFormat="1" x14ac:dyDescent="0.2"/>
    <row r="2233" s="8" customFormat="1" x14ac:dyDescent="0.2"/>
    <row r="2234" s="8" customFormat="1" x14ac:dyDescent="0.2"/>
    <row r="2235" s="8" customFormat="1" x14ac:dyDescent="0.2"/>
    <row r="2236" s="8" customFormat="1" x14ac:dyDescent="0.2"/>
    <row r="2237" s="8" customFormat="1" x14ac:dyDescent="0.2"/>
    <row r="2238" s="8" customFormat="1" x14ac:dyDescent="0.2"/>
    <row r="2239" s="8" customFormat="1" x14ac:dyDescent="0.2"/>
    <row r="2240" s="8" customFormat="1" x14ac:dyDescent="0.2"/>
    <row r="2241" s="8" customFormat="1" x14ac:dyDescent="0.2"/>
    <row r="2242" s="8" customFormat="1" x14ac:dyDescent="0.2"/>
    <row r="2243" s="8" customFormat="1" x14ac:dyDescent="0.2"/>
    <row r="2244" s="8" customFormat="1" x14ac:dyDescent="0.2"/>
    <row r="2245" s="8" customFormat="1" x14ac:dyDescent="0.2"/>
    <row r="2246" s="8" customFormat="1" x14ac:dyDescent="0.2"/>
    <row r="2247" s="8" customFormat="1" x14ac:dyDescent="0.2"/>
    <row r="2248" s="8" customFormat="1" x14ac:dyDescent="0.2"/>
    <row r="2249" s="8" customFormat="1" x14ac:dyDescent="0.2"/>
    <row r="2250" s="8" customFormat="1" x14ac:dyDescent="0.2"/>
    <row r="2251" s="8" customFormat="1" x14ac:dyDescent="0.2"/>
    <row r="2252" s="8" customFormat="1" x14ac:dyDescent="0.2"/>
    <row r="2253" s="8" customFormat="1" x14ac:dyDescent="0.2"/>
    <row r="2254" s="8" customFormat="1" x14ac:dyDescent="0.2"/>
    <row r="2255" s="8" customFormat="1" x14ac:dyDescent="0.2"/>
    <row r="2256" s="8" customFormat="1" x14ac:dyDescent="0.2"/>
    <row r="2257" s="8" customFormat="1" x14ac:dyDescent="0.2"/>
    <row r="2258" s="8" customFormat="1" x14ac:dyDescent="0.2"/>
    <row r="2259" s="8" customFormat="1" x14ac:dyDescent="0.2"/>
    <row r="2260" s="8" customFormat="1" x14ac:dyDescent="0.2"/>
    <row r="2261" s="8" customFormat="1" x14ac:dyDescent="0.2"/>
    <row r="2262" s="8" customFormat="1" x14ac:dyDescent="0.2"/>
    <row r="2263" s="8" customFormat="1" x14ac:dyDescent="0.2"/>
    <row r="2264" s="8" customFormat="1" x14ac:dyDescent="0.2"/>
    <row r="2265" s="8" customFormat="1" x14ac:dyDescent="0.2"/>
    <row r="2266" s="8" customFormat="1" x14ac:dyDescent="0.2"/>
    <row r="2267" s="8" customFormat="1" x14ac:dyDescent="0.2"/>
    <row r="2268" s="8" customFormat="1" x14ac:dyDescent="0.2"/>
    <row r="2269" s="8" customFormat="1" x14ac:dyDescent="0.2"/>
    <row r="2270" s="8" customFormat="1" x14ac:dyDescent="0.2"/>
    <row r="2271" s="8" customFormat="1" x14ac:dyDescent="0.2"/>
    <row r="2272" s="8" customFormat="1" x14ac:dyDescent="0.2"/>
    <row r="2273" s="8" customFormat="1" x14ac:dyDescent="0.2"/>
    <row r="2274" s="8" customFormat="1" x14ac:dyDescent="0.2"/>
    <row r="2275" s="8" customFormat="1" x14ac:dyDescent="0.2"/>
    <row r="2276" s="8" customFormat="1" x14ac:dyDescent="0.2"/>
    <row r="2277" s="8" customFormat="1" x14ac:dyDescent="0.2"/>
    <row r="2278" s="8" customFormat="1" x14ac:dyDescent="0.2"/>
    <row r="2279" s="8" customFormat="1" x14ac:dyDescent="0.2"/>
    <row r="2280" s="8" customFormat="1" x14ac:dyDescent="0.2"/>
    <row r="2281" s="8" customFormat="1" x14ac:dyDescent="0.2"/>
    <row r="2282" s="8" customFormat="1" x14ac:dyDescent="0.2"/>
    <row r="2283" s="8" customFormat="1" x14ac:dyDescent="0.2"/>
    <row r="2284" s="8" customFormat="1" x14ac:dyDescent="0.2"/>
    <row r="2285" s="8" customFormat="1" x14ac:dyDescent="0.2"/>
    <row r="2286" s="8" customFormat="1" x14ac:dyDescent="0.2"/>
    <row r="2287" s="8" customFormat="1" x14ac:dyDescent="0.2"/>
    <row r="2288" s="8" customFormat="1" x14ac:dyDescent="0.2"/>
    <row r="2289" s="8" customFormat="1" x14ac:dyDescent="0.2"/>
    <row r="2290" s="8" customFormat="1" x14ac:dyDescent="0.2"/>
    <row r="2291" s="8" customFormat="1" x14ac:dyDescent="0.2"/>
    <row r="2292" s="8" customFormat="1" x14ac:dyDescent="0.2"/>
    <row r="2293" s="8" customFormat="1" x14ac:dyDescent="0.2"/>
    <row r="2294" s="8" customFormat="1" x14ac:dyDescent="0.2"/>
    <row r="2295" s="8" customFormat="1" x14ac:dyDescent="0.2"/>
    <row r="2296" s="8" customFormat="1" x14ac:dyDescent="0.2"/>
    <row r="2297" s="8" customFormat="1" x14ac:dyDescent="0.2"/>
    <row r="2298" s="8" customFormat="1" x14ac:dyDescent="0.2"/>
    <row r="2299" s="8" customFormat="1" x14ac:dyDescent="0.2"/>
    <row r="2300" s="8" customFormat="1" x14ac:dyDescent="0.2"/>
    <row r="2301" s="8" customFormat="1" x14ac:dyDescent="0.2"/>
    <row r="2302" s="8" customFormat="1" x14ac:dyDescent="0.2"/>
    <row r="2303" s="8" customFormat="1" x14ac:dyDescent="0.2"/>
    <row r="2304" s="8" customFormat="1" x14ac:dyDescent="0.2"/>
    <row r="2305" s="8" customFormat="1" x14ac:dyDescent="0.2"/>
    <row r="2306" s="8" customFormat="1" x14ac:dyDescent="0.2"/>
    <row r="2307" s="8" customFormat="1" x14ac:dyDescent="0.2"/>
    <row r="2308" s="8" customFormat="1" x14ac:dyDescent="0.2"/>
    <row r="2309" s="8" customFormat="1" x14ac:dyDescent="0.2"/>
    <row r="2310" s="8" customFormat="1" x14ac:dyDescent="0.2"/>
    <row r="2311" s="8" customFormat="1" x14ac:dyDescent="0.2"/>
    <row r="2312" s="8" customFormat="1" x14ac:dyDescent="0.2"/>
    <row r="2313" s="8" customFormat="1" x14ac:dyDescent="0.2"/>
    <row r="2314" s="8" customFormat="1" x14ac:dyDescent="0.2"/>
    <row r="2315" s="8" customFormat="1" x14ac:dyDescent="0.2"/>
    <row r="2316" s="8" customFormat="1" x14ac:dyDescent="0.2"/>
    <row r="2317" s="8" customFormat="1" x14ac:dyDescent="0.2"/>
    <row r="2318" s="8" customFormat="1" x14ac:dyDescent="0.2"/>
    <row r="2319" s="8" customFormat="1" x14ac:dyDescent="0.2"/>
    <row r="2320" s="8" customFormat="1" x14ac:dyDescent="0.2"/>
    <row r="2321" s="8" customFormat="1" x14ac:dyDescent="0.2"/>
    <row r="2322" s="8" customFormat="1" x14ac:dyDescent="0.2"/>
    <row r="2323" s="8" customFormat="1" x14ac:dyDescent="0.2"/>
    <row r="2324" s="8" customFormat="1" x14ac:dyDescent="0.2"/>
    <row r="2325" s="8" customFormat="1" x14ac:dyDescent="0.2"/>
    <row r="2326" s="8" customFormat="1" x14ac:dyDescent="0.2"/>
    <row r="2327" s="8" customFormat="1" x14ac:dyDescent="0.2"/>
    <row r="2328" s="8" customFormat="1" x14ac:dyDescent="0.2"/>
    <row r="2329" s="8" customFormat="1" x14ac:dyDescent="0.2"/>
    <row r="2330" s="8" customFormat="1" x14ac:dyDescent="0.2"/>
    <row r="2331" s="8" customFormat="1" x14ac:dyDescent="0.2"/>
    <row r="2332" s="8" customFormat="1" x14ac:dyDescent="0.2"/>
    <row r="2333" s="8" customFormat="1" x14ac:dyDescent="0.2"/>
    <row r="2334" s="8" customFormat="1" x14ac:dyDescent="0.2"/>
    <row r="2335" s="8" customFormat="1" x14ac:dyDescent="0.2"/>
    <row r="2336" s="8" customFormat="1" x14ac:dyDescent="0.2"/>
    <row r="2337" s="8" customFormat="1" x14ac:dyDescent="0.2"/>
    <row r="2338" s="8" customFormat="1" x14ac:dyDescent="0.2"/>
    <row r="2339" s="8" customFormat="1" x14ac:dyDescent="0.2"/>
    <row r="2340" s="8" customFormat="1" x14ac:dyDescent="0.2"/>
    <row r="2341" s="8" customFormat="1" x14ac:dyDescent="0.2"/>
    <row r="2342" s="8" customFormat="1" x14ac:dyDescent="0.2"/>
    <row r="2343" s="8" customFormat="1" x14ac:dyDescent="0.2"/>
    <row r="2344" s="8" customFormat="1" x14ac:dyDescent="0.2"/>
    <row r="2345" s="8" customFormat="1" x14ac:dyDescent="0.2"/>
    <row r="2346" s="8" customFormat="1" x14ac:dyDescent="0.2"/>
    <row r="2347" s="8" customFormat="1" x14ac:dyDescent="0.2"/>
    <row r="2348" s="8" customFormat="1" x14ac:dyDescent="0.2"/>
    <row r="2349" s="8" customFormat="1" x14ac:dyDescent="0.2"/>
    <row r="2350" s="8" customFormat="1" x14ac:dyDescent="0.2"/>
    <row r="2351" s="8" customFormat="1" x14ac:dyDescent="0.2"/>
    <row r="2352" s="8" customFormat="1" x14ac:dyDescent="0.2"/>
    <row r="2353" s="8" customFormat="1" x14ac:dyDescent="0.2"/>
    <row r="2354" s="8" customFormat="1" x14ac:dyDescent="0.2"/>
    <row r="2355" s="8" customFormat="1" x14ac:dyDescent="0.2"/>
    <row r="2356" s="8" customFormat="1" x14ac:dyDescent="0.2"/>
    <row r="2357" s="8" customFormat="1" x14ac:dyDescent="0.2"/>
    <row r="2358" s="8" customFormat="1" x14ac:dyDescent="0.2"/>
    <row r="2359" s="8" customFormat="1" x14ac:dyDescent="0.2"/>
    <row r="2360" s="8" customFormat="1" x14ac:dyDescent="0.2"/>
    <row r="2361" s="8" customFormat="1" x14ac:dyDescent="0.2"/>
    <row r="2362" s="8" customFormat="1" x14ac:dyDescent="0.2"/>
    <row r="2363" s="8" customFormat="1" x14ac:dyDescent="0.2"/>
    <row r="2364" s="8" customFormat="1" x14ac:dyDescent="0.2"/>
    <row r="2365" s="8" customFormat="1" x14ac:dyDescent="0.2"/>
    <row r="2366" s="8" customFormat="1" x14ac:dyDescent="0.2"/>
    <row r="2367" s="8" customFormat="1" x14ac:dyDescent="0.2"/>
    <row r="2368" s="8" customFormat="1" x14ac:dyDescent="0.2"/>
    <row r="2369" s="8" customFormat="1" x14ac:dyDescent="0.2"/>
    <row r="2370" s="8" customFormat="1" x14ac:dyDescent="0.2"/>
    <row r="2371" s="8" customFormat="1" x14ac:dyDescent="0.2"/>
    <row r="2372" s="8" customFormat="1" x14ac:dyDescent="0.2"/>
    <row r="2373" s="8" customFormat="1" x14ac:dyDescent="0.2"/>
    <row r="2374" s="8" customFormat="1" x14ac:dyDescent="0.2"/>
    <row r="2375" s="8" customFormat="1" x14ac:dyDescent="0.2"/>
    <row r="2376" s="8" customFormat="1" x14ac:dyDescent="0.2"/>
    <row r="2377" s="8" customFormat="1" x14ac:dyDescent="0.2"/>
    <row r="2378" s="8" customFormat="1" x14ac:dyDescent="0.2"/>
    <row r="2379" s="8" customFormat="1" x14ac:dyDescent="0.2"/>
    <row r="2380" s="8" customFormat="1" x14ac:dyDescent="0.2"/>
    <row r="2381" s="8" customFormat="1" x14ac:dyDescent="0.2"/>
    <row r="2382" s="8" customFormat="1" x14ac:dyDescent="0.2"/>
    <row r="2383" s="8" customFormat="1" x14ac:dyDescent="0.2"/>
    <row r="2384" s="8" customFormat="1" x14ac:dyDescent="0.2"/>
    <row r="2385" s="8" customFormat="1" x14ac:dyDescent="0.2"/>
    <row r="2386" s="8" customFormat="1" x14ac:dyDescent="0.2"/>
    <row r="2387" s="8" customFormat="1" x14ac:dyDescent="0.2"/>
    <row r="2388" s="8" customFormat="1" x14ac:dyDescent="0.2"/>
    <row r="2389" s="8" customFormat="1" x14ac:dyDescent="0.2"/>
    <row r="2390" s="8" customFormat="1" x14ac:dyDescent="0.2"/>
    <row r="2391" s="8" customFormat="1" x14ac:dyDescent="0.2"/>
    <row r="2392" s="8" customFormat="1" x14ac:dyDescent="0.2"/>
    <row r="2393" s="8" customFormat="1" x14ac:dyDescent="0.2"/>
    <row r="2394" s="8" customFormat="1" x14ac:dyDescent="0.2"/>
    <row r="2395" s="8" customFormat="1" x14ac:dyDescent="0.2"/>
    <row r="2396" s="8" customFormat="1" x14ac:dyDescent="0.2"/>
    <row r="2397" s="8" customFormat="1" x14ac:dyDescent="0.2"/>
    <row r="2398" s="8" customFormat="1" x14ac:dyDescent="0.2"/>
    <row r="2399" s="8" customFormat="1" x14ac:dyDescent="0.2"/>
    <row r="2400" s="8" customFormat="1" x14ac:dyDescent="0.2"/>
    <row r="2401" s="8" customFormat="1" x14ac:dyDescent="0.2"/>
    <row r="2402" s="8" customFormat="1" x14ac:dyDescent="0.2"/>
    <row r="2403" s="8" customFormat="1" x14ac:dyDescent="0.2"/>
    <row r="2404" s="8" customFormat="1" x14ac:dyDescent="0.2"/>
    <row r="2405" s="8" customFormat="1" x14ac:dyDescent="0.2"/>
    <row r="2406" s="8" customFormat="1" x14ac:dyDescent="0.2"/>
    <row r="2407" s="8" customFormat="1" x14ac:dyDescent="0.2"/>
    <row r="2408" s="8" customFormat="1" x14ac:dyDescent="0.2"/>
    <row r="2409" s="8" customFormat="1" x14ac:dyDescent="0.2"/>
    <row r="2410" s="8" customFormat="1" x14ac:dyDescent="0.2"/>
    <row r="2411" s="8" customFormat="1" x14ac:dyDescent="0.2"/>
    <row r="2412" s="8" customFormat="1" x14ac:dyDescent="0.2"/>
    <row r="2413" s="8" customFormat="1" x14ac:dyDescent="0.2"/>
    <row r="2414" s="8" customFormat="1" x14ac:dyDescent="0.2"/>
    <row r="2415" s="8" customFormat="1" x14ac:dyDescent="0.2"/>
    <row r="2416" s="8" customFormat="1" x14ac:dyDescent="0.2"/>
    <row r="2417" s="8" customFormat="1" x14ac:dyDescent="0.2"/>
    <row r="2418" s="8" customFormat="1" x14ac:dyDescent="0.2"/>
    <row r="2419" s="8" customFormat="1" x14ac:dyDescent="0.2"/>
    <row r="2420" s="8" customFormat="1" x14ac:dyDescent="0.2"/>
    <row r="2421" s="8" customFormat="1" x14ac:dyDescent="0.2"/>
    <row r="2422" s="8" customFormat="1" x14ac:dyDescent="0.2"/>
    <row r="2423" s="8" customFormat="1" x14ac:dyDescent="0.2"/>
    <row r="2424" s="8" customFormat="1" x14ac:dyDescent="0.2"/>
    <row r="2425" s="8" customFormat="1" x14ac:dyDescent="0.2"/>
    <row r="2426" s="8" customFormat="1" x14ac:dyDescent="0.2"/>
    <row r="2427" s="8" customFormat="1" x14ac:dyDescent="0.2"/>
    <row r="2428" s="8" customFormat="1" x14ac:dyDescent="0.2"/>
    <row r="2429" s="8" customFormat="1" x14ac:dyDescent="0.2"/>
    <row r="2430" s="8" customFormat="1" x14ac:dyDescent="0.2"/>
    <row r="2431" s="8" customFormat="1" x14ac:dyDescent="0.2"/>
    <row r="2432" s="8" customFormat="1" x14ac:dyDescent="0.2"/>
    <row r="2433" s="8" customFormat="1" x14ac:dyDescent="0.2"/>
    <row r="2434" s="8" customFormat="1" x14ac:dyDescent="0.2"/>
    <row r="2435" s="8" customFormat="1" x14ac:dyDescent="0.2"/>
    <row r="2436" s="8" customFormat="1" x14ac:dyDescent="0.2"/>
    <row r="2437" s="8" customFormat="1" x14ac:dyDescent="0.2"/>
    <row r="2438" s="8" customFormat="1" x14ac:dyDescent="0.2"/>
    <row r="2439" s="8" customFormat="1" x14ac:dyDescent="0.2"/>
    <row r="2440" s="8" customFormat="1" x14ac:dyDescent="0.2"/>
    <row r="2441" s="8" customFormat="1" x14ac:dyDescent="0.2"/>
    <row r="2442" s="8" customFormat="1" x14ac:dyDescent="0.2"/>
    <row r="2443" s="8" customFormat="1" x14ac:dyDescent="0.2"/>
    <row r="2444" s="8" customFormat="1" x14ac:dyDescent="0.2"/>
    <row r="2445" s="8" customFormat="1" x14ac:dyDescent="0.2"/>
    <row r="2446" s="8" customFormat="1" x14ac:dyDescent="0.2"/>
    <row r="2447" s="8" customFormat="1" x14ac:dyDescent="0.2"/>
    <row r="2448" s="8" customFormat="1" x14ac:dyDescent="0.2"/>
    <row r="2449" s="8" customFormat="1" x14ac:dyDescent="0.2"/>
    <row r="2450" s="8" customFormat="1" x14ac:dyDescent="0.2"/>
    <row r="2451" s="8" customFormat="1" x14ac:dyDescent="0.2"/>
    <row r="2452" s="8" customFormat="1" x14ac:dyDescent="0.2"/>
    <row r="2453" s="8" customFormat="1" x14ac:dyDescent="0.2"/>
    <row r="2454" s="8" customFormat="1" x14ac:dyDescent="0.2"/>
    <row r="2455" s="8" customFormat="1" x14ac:dyDescent="0.2"/>
    <row r="2456" s="8" customFormat="1" x14ac:dyDescent="0.2"/>
    <row r="2457" s="8" customFormat="1" x14ac:dyDescent="0.2"/>
    <row r="2458" s="8" customFormat="1" x14ac:dyDescent="0.2"/>
    <row r="2459" s="8" customFormat="1" x14ac:dyDescent="0.2"/>
    <row r="2460" s="8" customFormat="1" x14ac:dyDescent="0.2"/>
    <row r="2461" s="8" customFormat="1" x14ac:dyDescent="0.2"/>
    <row r="2462" s="8" customFormat="1" x14ac:dyDescent="0.2"/>
    <row r="2463" s="8" customFormat="1" x14ac:dyDescent="0.2"/>
    <row r="2464" s="8" customFormat="1" x14ac:dyDescent="0.2"/>
    <row r="2465" s="8" customFormat="1" x14ac:dyDescent="0.2"/>
    <row r="2466" s="8" customFormat="1" x14ac:dyDescent="0.2"/>
    <row r="2467" s="8" customFormat="1" x14ac:dyDescent="0.2"/>
    <row r="2468" s="8" customFormat="1" x14ac:dyDescent="0.2"/>
    <row r="2469" s="8" customFormat="1" x14ac:dyDescent="0.2"/>
    <row r="2470" s="8" customFormat="1" x14ac:dyDescent="0.2"/>
    <row r="2471" s="8" customFormat="1" x14ac:dyDescent="0.2"/>
    <row r="2472" s="8" customFormat="1" x14ac:dyDescent="0.2"/>
    <row r="2473" s="8" customFormat="1" x14ac:dyDescent="0.2"/>
    <row r="2474" s="8" customFormat="1" x14ac:dyDescent="0.2"/>
    <row r="2475" s="8" customFormat="1" x14ac:dyDescent="0.2"/>
    <row r="2476" s="8" customFormat="1" x14ac:dyDescent="0.2"/>
    <row r="2477" s="8" customFormat="1" x14ac:dyDescent="0.2"/>
    <row r="2478" s="8" customFormat="1" x14ac:dyDescent="0.2"/>
    <row r="2479" s="8" customFormat="1" x14ac:dyDescent="0.2"/>
    <row r="2480" s="8" customFormat="1" x14ac:dyDescent="0.2"/>
    <row r="2481" s="8" customFormat="1" x14ac:dyDescent="0.2"/>
    <row r="2482" s="8" customFormat="1" x14ac:dyDescent="0.2"/>
    <row r="2483" s="8" customFormat="1" x14ac:dyDescent="0.2"/>
    <row r="2484" s="8" customFormat="1" x14ac:dyDescent="0.2"/>
    <row r="2485" s="8" customFormat="1" x14ac:dyDescent="0.2"/>
    <row r="2486" s="8" customFormat="1" x14ac:dyDescent="0.2"/>
    <row r="2487" s="8" customFormat="1" x14ac:dyDescent="0.2"/>
    <row r="2488" s="8" customFormat="1" x14ac:dyDescent="0.2"/>
    <row r="2489" s="8" customFormat="1" x14ac:dyDescent="0.2"/>
    <row r="2490" s="8" customFormat="1" x14ac:dyDescent="0.2"/>
    <row r="2491" s="8" customFormat="1" x14ac:dyDescent="0.2"/>
    <row r="2492" s="8" customFormat="1" x14ac:dyDescent="0.2"/>
    <row r="2493" s="8" customFormat="1" x14ac:dyDescent="0.2"/>
    <row r="2494" s="8" customFormat="1" x14ac:dyDescent="0.2"/>
    <row r="2495" s="8" customFormat="1" x14ac:dyDescent="0.2"/>
    <row r="2496" s="8" customFormat="1" x14ac:dyDescent="0.2"/>
    <row r="2497" s="8" customFormat="1" x14ac:dyDescent="0.2"/>
    <row r="2498" s="8" customFormat="1" x14ac:dyDescent="0.2"/>
    <row r="2499" s="8" customFormat="1" x14ac:dyDescent="0.2"/>
    <row r="2500" s="8" customFormat="1" x14ac:dyDescent="0.2"/>
    <row r="2501" s="8" customFormat="1" x14ac:dyDescent="0.2"/>
    <row r="2502" s="8" customFormat="1" x14ac:dyDescent="0.2"/>
    <row r="2503" s="8" customFormat="1" x14ac:dyDescent="0.2"/>
    <row r="2504" s="8" customFormat="1" x14ac:dyDescent="0.2"/>
    <row r="2505" s="8" customFormat="1" x14ac:dyDescent="0.2"/>
    <row r="2506" s="8" customFormat="1" x14ac:dyDescent="0.2"/>
    <row r="2507" s="8" customFormat="1" x14ac:dyDescent="0.2"/>
    <row r="2508" s="8" customFormat="1" x14ac:dyDescent="0.2"/>
    <row r="2509" s="8" customFormat="1" x14ac:dyDescent="0.2"/>
    <row r="2510" s="8" customFormat="1" x14ac:dyDescent="0.2"/>
    <row r="2511" s="8" customFormat="1" x14ac:dyDescent="0.2"/>
    <row r="2512" s="8" customFormat="1" x14ac:dyDescent="0.2"/>
    <row r="2513" s="8" customFormat="1" x14ac:dyDescent="0.2"/>
    <row r="2514" s="8" customFormat="1" x14ac:dyDescent="0.2"/>
    <row r="2515" s="8" customFormat="1" x14ac:dyDescent="0.2"/>
    <row r="2516" s="8" customFormat="1" x14ac:dyDescent="0.2"/>
    <row r="2517" s="8" customFormat="1" x14ac:dyDescent="0.2"/>
    <row r="2518" s="8" customFormat="1" x14ac:dyDescent="0.2"/>
    <row r="2519" s="8" customFormat="1" x14ac:dyDescent="0.2"/>
    <row r="2520" s="8" customFormat="1" x14ac:dyDescent="0.2"/>
    <row r="2521" s="8" customFormat="1" x14ac:dyDescent="0.2"/>
    <row r="2522" s="8" customFormat="1" x14ac:dyDescent="0.2"/>
    <row r="2523" s="8" customFormat="1" x14ac:dyDescent="0.2"/>
    <row r="2524" s="8" customFormat="1" x14ac:dyDescent="0.2"/>
    <row r="2525" s="8" customFormat="1" x14ac:dyDescent="0.2"/>
    <row r="2526" s="8" customFormat="1" x14ac:dyDescent="0.2"/>
    <row r="2527" s="8" customFormat="1" x14ac:dyDescent="0.2"/>
    <row r="2528" s="8" customFormat="1" x14ac:dyDescent="0.2"/>
    <row r="2529" s="8" customFormat="1" x14ac:dyDescent="0.2"/>
    <row r="2530" s="8" customFormat="1" x14ac:dyDescent="0.2"/>
    <row r="2531" s="8" customFormat="1" x14ac:dyDescent="0.2"/>
    <row r="2532" s="8" customFormat="1" x14ac:dyDescent="0.2"/>
    <row r="2533" s="8" customFormat="1" x14ac:dyDescent="0.2"/>
    <row r="2534" s="8" customFormat="1" x14ac:dyDescent="0.2"/>
    <row r="2535" s="8" customFormat="1" x14ac:dyDescent="0.2"/>
    <row r="2536" s="8" customFormat="1" x14ac:dyDescent="0.2"/>
    <row r="2537" s="8" customFormat="1" x14ac:dyDescent="0.2"/>
    <row r="2538" s="8" customFormat="1" x14ac:dyDescent="0.2"/>
    <row r="2539" s="8" customFormat="1" x14ac:dyDescent="0.2"/>
    <row r="2540" s="8" customFormat="1" x14ac:dyDescent="0.2"/>
    <row r="2541" s="8" customFormat="1" x14ac:dyDescent="0.2"/>
    <row r="2542" s="8" customFormat="1" x14ac:dyDescent="0.2"/>
    <row r="2543" s="8" customFormat="1" x14ac:dyDescent="0.2"/>
    <row r="2544" s="8" customFormat="1" x14ac:dyDescent="0.2"/>
    <row r="2545" s="8" customFormat="1" x14ac:dyDescent="0.2"/>
    <row r="2546" s="8" customFormat="1" x14ac:dyDescent="0.2"/>
    <row r="2547" s="8" customFormat="1" x14ac:dyDescent="0.2"/>
    <row r="2548" s="8" customFormat="1" x14ac:dyDescent="0.2"/>
    <row r="2549" s="8" customFormat="1" x14ac:dyDescent="0.2"/>
    <row r="2550" s="8" customFormat="1" x14ac:dyDescent="0.2"/>
    <row r="2551" s="8" customFormat="1" x14ac:dyDescent="0.2"/>
    <row r="2552" s="8" customFormat="1" x14ac:dyDescent="0.2"/>
    <row r="2553" s="8" customFormat="1" x14ac:dyDescent="0.2"/>
    <row r="2554" s="8" customFormat="1" x14ac:dyDescent="0.2"/>
    <row r="2555" s="8" customFormat="1" x14ac:dyDescent="0.2"/>
    <row r="2556" s="8" customFormat="1" x14ac:dyDescent="0.2"/>
    <row r="2557" s="8" customFormat="1" x14ac:dyDescent="0.2"/>
    <row r="2558" s="8" customFormat="1" x14ac:dyDescent="0.2"/>
    <row r="2559" s="8" customFormat="1" x14ac:dyDescent="0.2"/>
    <row r="2560" s="8" customFormat="1" x14ac:dyDescent="0.2"/>
    <row r="2561" s="8" customFormat="1" x14ac:dyDescent="0.2"/>
    <row r="2562" s="8" customFormat="1" x14ac:dyDescent="0.2"/>
    <row r="2563" s="8" customFormat="1" x14ac:dyDescent="0.2"/>
    <row r="2564" s="8" customFormat="1" x14ac:dyDescent="0.2"/>
    <row r="2565" s="8" customFormat="1" x14ac:dyDescent="0.2"/>
    <row r="2566" s="8" customFormat="1" x14ac:dyDescent="0.2"/>
    <row r="2567" s="8" customFormat="1" x14ac:dyDescent="0.2"/>
    <row r="2568" s="8" customFormat="1" x14ac:dyDescent="0.2"/>
    <row r="2569" s="8" customFormat="1" x14ac:dyDescent="0.2"/>
    <row r="2570" s="8" customFormat="1" x14ac:dyDescent="0.2"/>
    <row r="2571" s="8" customFormat="1" x14ac:dyDescent="0.2"/>
    <row r="2572" s="8" customFormat="1" x14ac:dyDescent="0.2"/>
    <row r="2573" s="8" customFormat="1" x14ac:dyDescent="0.2"/>
    <row r="2574" s="8" customFormat="1" x14ac:dyDescent="0.2"/>
    <row r="2575" s="8" customFormat="1" x14ac:dyDescent="0.2"/>
    <row r="2576" s="8" customFormat="1" x14ac:dyDescent="0.2"/>
    <row r="2577" s="8" customFormat="1" x14ac:dyDescent="0.2"/>
    <row r="2578" s="8" customFormat="1" x14ac:dyDescent="0.2"/>
    <row r="2579" s="8" customFormat="1" x14ac:dyDescent="0.2"/>
    <row r="2580" s="8" customFormat="1" x14ac:dyDescent="0.2"/>
    <row r="2581" s="8" customFormat="1" x14ac:dyDescent="0.2"/>
    <row r="2582" s="8" customFormat="1" x14ac:dyDescent="0.2"/>
    <row r="2583" s="8" customFormat="1" x14ac:dyDescent="0.2"/>
    <row r="2584" s="8" customFormat="1" x14ac:dyDescent="0.2"/>
    <row r="2585" s="8" customFormat="1" x14ac:dyDescent="0.2"/>
    <row r="2586" s="8" customFormat="1" x14ac:dyDescent="0.2"/>
    <row r="2587" s="8" customFormat="1" x14ac:dyDescent="0.2"/>
    <row r="2588" s="8" customFormat="1" x14ac:dyDescent="0.2"/>
    <row r="2589" s="8" customFormat="1" x14ac:dyDescent="0.2"/>
    <row r="2590" s="8" customFormat="1" x14ac:dyDescent="0.2"/>
    <row r="2591" s="8" customFormat="1" x14ac:dyDescent="0.2"/>
    <row r="2592" s="8" customFormat="1" x14ac:dyDescent="0.2"/>
    <row r="2593" s="8" customFormat="1" x14ac:dyDescent="0.2"/>
    <row r="2594" s="8" customFormat="1" x14ac:dyDescent="0.2"/>
    <row r="2595" s="8" customFormat="1" x14ac:dyDescent="0.2"/>
    <row r="2596" s="8" customFormat="1" x14ac:dyDescent="0.2"/>
    <row r="2597" s="8" customFormat="1" x14ac:dyDescent="0.2"/>
    <row r="2598" s="8" customFormat="1" x14ac:dyDescent="0.2"/>
    <row r="2599" s="8" customFormat="1" x14ac:dyDescent="0.2"/>
    <row r="2600" s="8" customFormat="1" x14ac:dyDescent="0.2"/>
    <row r="2601" s="8" customFormat="1" x14ac:dyDescent="0.2"/>
    <row r="2602" s="8" customFormat="1" x14ac:dyDescent="0.2"/>
    <row r="2603" s="8" customFormat="1" x14ac:dyDescent="0.2"/>
    <row r="2604" s="8" customFormat="1" x14ac:dyDescent="0.2"/>
    <row r="2605" s="8" customFormat="1" x14ac:dyDescent="0.2"/>
    <row r="2606" s="8" customFormat="1" x14ac:dyDescent="0.2"/>
    <row r="2607" s="8" customFormat="1" x14ac:dyDescent="0.2"/>
    <row r="2608" s="8" customFormat="1" x14ac:dyDescent="0.2"/>
    <row r="2609" spans="2:2" s="8" customFormat="1" x14ac:dyDescent="0.2"/>
    <row r="2610" spans="2:2" s="8" customFormat="1" x14ac:dyDescent="0.2"/>
    <row r="2611" spans="2:2" s="8" customFormat="1" x14ac:dyDescent="0.2"/>
    <row r="2612" spans="2:2" s="8" customFormat="1" x14ac:dyDescent="0.2"/>
    <row r="2613" spans="2:2" s="8" customFormat="1" x14ac:dyDescent="0.2"/>
    <row r="2614" spans="2:2" x14ac:dyDescent="0.2">
      <c r="B2614" s="8"/>
    </row>
  </sheetData>
  <sheetProtection sheet="1" objects="1" scenarios="1" selectLockedCells="1"/>
  <mergeCells count="3">
    <mergeCell ref="C6:E6"/>
    <mergeCell ref="O27:O30"/>
    <mergeCell ref="N27:N30"/>
  </mergeCells>
  <phoneticPr fontId="0" type="noConversion"/>
  <dataValidations count="1">
    <dataValidation type="list" allowBlank="1" showInputMessage="1" showErrorMessage="1" sqref="E15" xr:uid="{49C5619F-CE06-4673-A2E4-11C5663A64A3}">
      <formula1>"Natural Gas, Propane Gas"</formula1>
    </dataValidation>
  </dataValidations>
  <printOptions horizontalCentered="1" verticalCentered="1" gridLines="1"/>
  <pageMargins left="0.75" right="0.75" top="0.75" bottom="0.75" header="0.5" footer="0.5"/>
  <pageSetup scale="94" orientation="landscape" verticalDpi="300" r:id="rId1"/>
  <headerFooter alignWithMargins="0">
    <oddHeader>&amp;LL. B. White Greenhouse Heating Calculations</oddHeader>
    <oddFooter>&amp;L&amp;A&amp;R&amp;D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500-000000000000}">
          <x14:formula1>
            <xm:f>'Form Data'!$E$10:$E$14</xm:f>
          </x14:formula1>
          <xm:sqref>E19</xm:sqref>
        </x14:dataValidation>
        <x14:dataValidation type="list" allowBlank="1" showInputMessage="1" showErrorMessage="1" xr:uid="{7A22C579-84B2-4D3F-B052-6F5A478AB833}">
          <x14:formula1>
            <xm:f>'Form Data'!$G$456:$G$480</xm:f>
          </x14:formula1>
          <xm:sqref>E24:E27</xm:sqref>
        </x14:dataValidation>
        <x14:dataValidation type="list" allowBlank="1" showInputMessage="1" showErrorMessage="1" xr:uid="{00000000-0002-0000-0500-000003000000}">
          <x14:formula1>
            <xm:f>'Form Data'!B32:B36</xm:f>
          </x14:formula1>
          <xm:sqref>E30</xm:sqref>
        </x14:dataValidation>
        <x14:dataValidation type="list" allowBlank="1" showInputMessage="1" showErrorMessage="1" xr:uid="{00000000-0002-0000-0500-000004000000}">
          <x14:formula1>
            <xm:f>'Form Data'!A454:A473</xm:f>
          </x14:formula1>
          <xm:sqref>E20</xm:sqref>
        </x14:dataValidation>
        <x14:dataValidation type="list" allowBlank="1" showInputMessage="1" showErrorMessage="1" xr:uid="{00000000-0002-0000-0500-000005000000}">
          <x14:formula1>
            <xm:f>'Form Data'!B453:B454</xm:f>
          </x14:formula1>
          <xm:sqref>E21</xm:sqref>
        </x14:dataValidation>
        <x14:dataValidation type="list" allowBlank="1" showInputMessage="1" showErrorMessage="1" xr:uid="{00000000-0002-0000-0500-000008000000}">
          <x14:formula1>
            <xm:f>'Form Data'!B32:B36</xm:f>
          </x14:formula1>
          <xm:sqref>E31</xm:sqref>
        </x14:dataValidation>
        <x14:dataValidation type="list" allowBlank="1" showInputMessage="1" showErrorMessage="1" xr:uid="{00000000-0002-0000-0500-000009000000}">
          <x14:formula1>
            <xm:f>'Form Data'!B32:B36</xm:f>
          </x14:formula1>
          <xm:sqref>E32</xm:sqref>
        </x14:dataValidation>
        <x14:dataValidation type="list" allowBlank="1" showInputMessage="1" showErrorMessage="1" xr:uid="{00000000-0002-0000-0500-00000A000000}">
          <x14:formula1>
            <xm:f>'Form Data'!B32:B36</xm:f>
          </x14:formula1>
          <xm:sqref>E33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476"/>
  <sheetViews>
    <sheetView topLeftCell="A446" zoomScale="110" zoomScaleNormal="110" zoomScaleSheetLayoutView="100" workbookViewId="0">
      <selection activeCell="G456" sqref="G456"/>
    </sheetView>
  </sheetViews>
  <sheetFormatPr defaultColWidth="8.85546875" defaultRowHeight="12.75" x14ac:dyDescent="0.2"/>
  <cols>
    <col min="1" max="1" width="8.85546875" style="8"/>
    <col min="2" max="2" width="43" style="2" customWidth="1"/>
    <col min="3" max="3" width="17.5703125" style="2" bestFit="1" customWidth="1"/>
    <col min="4" max="6" width="8.85546875" style="2"/>
    <col min="7" max="7" width="34.42578125" style="2" customWidth="1"/>
    <col min="8" max="8" width="25.5703125" style="8" customWidth="1"/>
    <col min="9" max="9" width="16.140625" style="8" customWidth="1"/>
    <col min="10" max="16384" width="8.85546875" style="8"/>
  </cols>
  <sheetData>
    <row r="1" spans="1:7" x14ac:dyDescent="0.2">
      <c r="A1" s="2"/>
    </row>
    <row r="2" spans="1:7" x14ac:dyDescent="0.2">
      <c r="A2" s="2"/>
    </row>
    <row r="3" spans="1:7" ht="20.25" x14ac:dyDescent="0.3">
      <c r="A3" s="2"/>
      <c r="C3" s="6" t="s">
        <v>75</v>
      </c>
    </row>
    <row r="4" spans="1:7" ht="6" customHeight="1" x14ac:dyDescent="0.2">
      <c r="A4" s="2"/>
    </row>
    <row r="5" spans="1:7" x14ac:dyDescent="0.2">
      <c r="A5" s="2"/>
    </row>
    <row r="6" spans="1:7" ht="5.25" customHeight="1" x14ac:dyDescent="0.2">
      <c r="A6" s="2"/>
    </row>
    <row r="7" spans="1:7" ht="15" x14ac:dyDescent="0.2">
      <c r="A7" s="2"/>
      <c r="B7" s="1" t="s">
        <v>69</v>
      </c>
      <c r="E7" s="1" t="s">
        <v>39</v>
      </c>
    </row>
    <row r="8" spans="1:7" x14ac:dyDescent="0.2">
      <c r="A8" s="2"/>
      <c r="B8" s="3"/>
    </row>
    <row r="9" spans="1:7" x14ac:dyDescent="0.2">
      <c r="A9" s="2"/>
      <c r="B9" s="34" t="s">
        <v>68</v>
      </c>
      <c r="C9" s="2" t="s">
        <v>27</v>
      </c>
      <c r="E9" s="7" t="s">
        <v>28</v>
      </c>
      <c r="F9" s="7" t="s">
        <v>29</v>
      </c>
    </row>
    <row r="10" spans="1:7" x14ac:dyDescent="0.2">
      <c r="A10" s="2"/>
      <c r="B10" s="35" t="s">
        <v>13</v>
      </c>
      <c r="C10" s="4">
        <v>1.2</v>
      </c>
      <c r="E10" s="2">
        <v>15</v>
      </c>
      <c r="F10" s="4">
        <v>1</v>
      </c>
      <c r="G10" s="5" t="s">
        <v>45</v>
      </c>
    </row>
    <row r="11" spans="1:7" x14ac:dyDescent="0.2">
      <c r="A11" s="2"/>
      <c r="B11" s="35" t="s">
        <v>10</v>
      </c>
      <c r="C11" s="4">
        <v>0.7</v>
      </c>
      <c r="E11" s="2">
        <v>20</v>
      </c>
      <c r="F11" s="2">
        <v>1.04</v>
      </c>
    </row>
    <row r="12" spans="1:7" x14ac:dyDescent="0.2">
      <c r="A12" s="2"/>
      <c r="B12" s="35" t="s">
        <v>12</v>
      </c>
      <c r="C12" s="4">
        <v>0.6</v>
      </c>
      <c r="E12" s="2">
        <v>25</v>
      </c>
      <c r="F12" s="2">
        <v>1.08</v>
      </c>
    </row>
    <row r="13" spans="1:7" x14ac:dyDescent="0.2">
      <c r="A13" s="2"/>
      <c r="B13" s="35" t="s">
        <v>14</v>
      </c>
      <c r="C13" s="4">
        <v>1</v>
      </c>
      <c r="E13" s="2">
        <v>30</v>
      </c>
      <c r="F13" s="2">
        <v>1.1200000000000001</v>
      </c>
    </row>
    <row r="14" spans="1:7" x14ac:dyDescent="0.2">
      <c r="A14" s="2"/>
      <c r="B14" s="35" t="s">
        <v>8</v>
      </c>
      <c r="C14" s="4">
        <v>0.65</v>
      </c>
      <c r="E14" s="2">
        <v>35</v>
      </c>
      <c r="F14" s="2">
        <v>1.1599999999999999</v>
      </c>
    </row>
    <row r="15" spans="1:7" x14ac:dyDescent="0.2">
      <c r="A15" s="2"/>
      <c r="B15" s="35" t="s">
        <v>7</v>
      </c>
      <c r="C15" s="4">
        <v>1.1299999999999999</v>
      </c>
    </row>
    <row r="16" spans="1:7" x14ac:dyDescent="0.2">
      <c r="A16" s="2"/>
      <c r="B16" s="35" t="s">
        <v>9</v>
      </c>
      <c r="C16" s="4">
        <v>1.2</v>
      </c>
    </row>
    <row r="17" spans="1:6" x14ac:dyDescent="0.2">
      <c r="A17" s="2"/>
      <c r="B17" s="35" t="s">
        <v>11</v>
      </c>
      <c r="C17" s="4">
        <v>0.85</v>
      </c>
    </row>
    <row r="18" spans="1:6" ht="15" x14ac:dyDescent="0.2">
      <c r="A18" s="2"/>
      <c r="B18" s="34" t="s">
        <v>70</v>
      </c>
      <c r="E18" s="1" t="s">
        <v>30</v>
      </c>
    </row>
    <row r="19" spans="1:6" x14ac:dyDescent="0.2">
      <c r="A19" s="2"/>
      <c r="B19" s="35" t="s">
        <v>24</v>
      </c>
      <c r="C19" s="2">
        <v>1.1499999999999999</v>
      </c>
    </row>
    <row r="20" spans="1:6" x14ac:dyDescent="0.2">
      <c r="A20" s="2"/>
      <c r="B20" s="35" t="s">
        <v>60</v>
      </c>
      <c r="C20" s="2">
        <v>0.21</v>
      </c>
      <c r="E20" s="3" t="s">
        <v>31</v>
      </c>
      <c r="F20" s="3"/>
    </row>
    <row r="21" spans="1:6" x14ac:dyDescent="0.2">
      <c r="A21" s="2"/>
      <c r="B21" s="35" t="s">
        <v>23</v>
      </c>
      <c r="C21" s="2">
        <v>0.14000000000000001</v>
      </c>
      <c r="E21" s="2" t="s">
        <v>32</v>
      </c>
    </row>
    <row r="22" spans="1:6" x14ac:dyDescent="0.2">
      <c r="A22" s="2"/>
      <c r="B22" s="35" t="s">
        <v>19</v>
      </c>
      <c r="C22" s="2">
        <v>0.64</v>
      </c>
      <c r="E22" s="2" t="s">
        <v>36</v>
      </c>
    </row>
    <row r="23" spans="1:6" x14ac:dyDescent="0.2">
      <c r="A23" s="2"/>
      <c r="B23" s="35" t="s">
        <v>15</v>
      </c>
      <c r="C23" s="2">
        <v>0.51</v>
      </c>
    </row>
    <row r="24" spans="1:6" x14ac:dyDescent="0.2">
      <c r="A24" s="2"/>
      <c r="B24" s="35" t="s">
        <v>21</v>
      </c>
      <c r="C24" s="2">
        <v>0.18</v>
      </c>
      <c r="E24" s="3" t="s">
        <v>33</v>
      </c>
      <c r="F24" s="3"/>
    </row>
    <row r="25" spans="1:6" x14ac:dyDescent="0.2">
      <c r="A25" s="2"/>
      <c r="B25" s="35" t="s">
        <v>22</v>
      </c>
      <c r="C25" s="2">
        <v>0.13</v>
      </c>
      <c r="E25" s="2" t="s">
        <v>34</v>
      </c>
    </row>
    <row r="26" spans="1:6" x14ac:dyDescent="0.2">
      <c r="A26" s="2"/>
      <c r="B26" s="35" t="s">
        <v>18</v>
      </c>
      <c r="C26" s="2">
        <v>0.57999999999999996</v>
      </c>
      <c r="E26" s="2" t="s">
        <v>35</v>
      </c>
    </row>
    <row r="27" spans="1:6" x14ac:dyDescent="0.2">
      <c r="A27" s="2"/>
      <c r="B27" s="35" t="s">
        <v>16</v>
      </c>
      <c r="C27" s="2">
        <v>1.1499999999999999</v>
      </c>
    </row>
    <row r="28" spans="1:6" x14ac:dyDescent="0.2">
      <c r="A28" s="2"/>
      <c r="B28" s="35" t="s">
        <v>17</v>
      </c>
      <c r="C28" s="2">
        <v>0.75</v>
      </c>
      <c r="E28" s="2" t="s">
        <v>37</v>
      </c>
    </row>
    <row r="29" spans="1:6" x14ac:dyDescent="0.2">
      <c r="A29" s="2"/>
      <c r="E29" s="2" t="s">
        <v>38</v>
      </c>
    </row>
    <row r="30" spans="1:6" ht="15" x14ac:dyDescent="0.2">
      <c r="A30" s="2"/>
      <c r="B30" s="1" t="s">
        <v>76</v>
      </c>
    </row>
    <row r="31" spans="1:6" x14ac:dyDescent="0.2">
      <c r="A31" s="2"/>
    </row>
    <row r="32" spans="1:6" x14ac:dyDescent="0.2">
      <c r="A32" s="2"/>
      <c r="B32" s="2" t="s">
        <v>42</v>
      </c>
      <c r="C32" s="2">
        <v>1.03</v>
      </c>
    </row>
    <row r="33" spans="1:7" x14ac:dyDescent="0.2">
      <c r="A33" s="2"/>
      <c r="B33" s="2" t="s">
        <v>43</v>
      </c>
      <c r="C33" s="2">
        <v>1.02</v>
      </c>
    </row>
    <row r="34" spans="1:7" x14ac:dyDescent="0.2">
      <c r="A34" s="2"/>
      <c r="B34" s="2" t="s">
        <v>44</v>
      </c>
      <c r="C34" s="4">
        <v>1</v>
      </c>
    </row>
    <row r="35" spans="1:7" x14ac:dyDescent="0.2">
      <c r="A35" s="2"/>
      <c r="B35" s="2" t="s">
        <v>40</v>
      </c>
      <c r="C35" s="2">
        <v>1.08</v>
      </c>
    </row>
    <row r="36" spans="1:7" x14ac:dyDescent="0.2">
      <c r="A36" s="2"/>
      <c r="B36" s="2" t="s">
        <v>41</v>
      </c>
      <c r="C36" s="2">
        <v>1.05</v>
      </c>
    </row>
    <row r="37" spans="1:7" x14ac:dyDescent="0.2">
      <c r="A37" s="2"/>
    </row>
    <row r="38" spans="1:7" x14ac:dyDescent="0.2">
      <c r="A38" s="2"/>
      <c r="B38" s="2" t="s">
        <v>25</v>
      </c>
    </row>
    <row r="39" spans="1:7" x14ac:dyDescent="0.2">
      <c r="A39" s="2"/>
      <c r="B39" s="2" t="s">
        <v>26</v>
      </c>
      <c r="D39" s="116" t="s">
        <v>103</v>
      </c>
      <c r="E39" s="116"/>
      <c r="F39" s="116"/>
      <c r="G39" s="116"/>
    </row>
    <row r="40" spans="1:7" x14ac:dyDescent="0.2">
      <c r="A40" s="2"/>
      <c r="B40" s="27"/>
      <c r="C40" s="27"/>
      <c r="D40" s="116" t="s">
        <v>104</v>
      </c>
      <c r="E40" s="116"/>
      <c r="F40" s="116"/>
      <c r="G40" s="116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B43" s="8"/>
      <c r="C43" s="8"/>
      <c r="D43" s="8"/>
      <c r="E43" s="8"/>
      <c r="F43" s="8"/>
      <c r="G43" s="8"/>
    </row>
    <row r="44" spans="1:7" x14ac:dyDescent="0.2">
      <c r="B44" s="8"/>
      <c r="C44" s="8"/>
      <c r="D44" s="8"/>
      <c r="E44" s="8"/>
      <c r="F44" s="8"/>
      <c r="G44" s="8"/>
    </row>
    <row r="45" spans="1:7" x14ac:dyDescent="0.2">
      <c r="B45" s="8"/>
      <c r="C45" s="8"/>
      <c r="D45" s="8"/>
      <c r="E45" s="8"/>
      <c r="F45" s="8"/>
      <c r="G45" s="8"/>
    </row>
    <row r="46" spans="1:7" x14ac:dyDescent="0.2">
      <c r="B46" s="8"/>
      <c r="C46" s="8"/>
      <c r="D46" s="8"/>
      <c r="E46" s="8"/>
      <c r="F46" s="8"/>
      <c r="G46" s="8"/>
    </row>
    <row r="47" spans="1:7" x14ac:dyDescent="0.2">
      <c r="B47" s="8"/>
      <c r="C47" s="8"/>
      <c r="D47" s="8"/>
      <c r="E47" s="8"/>
      <c r="F47" s="8"/>
      <c r="G47" s="8"/>
    </row>
    <row r="48" spans="1:7" x14ac:dyDescent="0.2">
      <c r="B48" s="8"/>
      <c r="C48" s="8"/>
      <c r="D48" s="8"/>
      <c r="E48" s="8"/>
      <c r="F48" s="8"/>
      <c r="G48" s="8"/>
    </row>
    <row r="49" s="8" customFormat="1" x14ac:dyDescent="0.2"/>
    <row r="50" s="8" customFormat="1" x14ac:dyDescent="0.2"/>
    <row r="51" s="8" customFormat="1" x14ac:dyDescent="0.2"/>
    <row r="52" s="8" customFormat="1" x14ac:dyDescent="0.2"/>
    <row r="53" s="8" customFormat="1" x14ac:dyDescent="0.2"/>
    <row r="54" s="8" customFormat="1" x14ac:dyDescent="0.2"/>
    <row r="55" s="8" customFormat="1" x14ac:dyDescent="0.2"/>
    <row r="56" s="8" customFormat="1" x14ac:dyDescent="0.2"/>
    <row r="57" s="8" customFormat="1" x14ac:dyDescent="0.2"/>
    <row r="58" s="8" customFormat="1" x14ac:dyDescent="0.2"/>
    <row r="59" s="8" customFormat="1" x14ac:dyDescent="0.2"/>
    <row r="60" s="8" customFormat="1" x14ac:dyDescent="0.2"/>
    <row r="61" s="8" customFormat="1" x14ac:dyDescent="0.2"/>
    <row r="62" s="8" customFormat="1" x14ac:dyDescent="0.2"/>
    <row r="63" s="8" customFormat="1" x14ac:dyDescent="0.2"/>
    <row r="64" s="8" customFormat="1" x14ac:dyDescent="0.2"/>
    <row r="65" s="8" customFormat="1" x14ac:dyDescent="0.2"/>
    <row r="66" s="8" customFormat="1" x14ac:dyDescent="0.2"/>
    <row r="67" s="8" customFormat="1" x14ac:dyDescent="0.2"/>
    <row r="68" s="8" customFormat="1" x14ac:dyDescent="0.2"/>
    <row r="69" s="8" customFormat="1" x14ac:dyDescent="0.2"/>
    <row r="70" s="8" customFormat="1" x14ac:dyDescent="0.2"/>
    <row r="71" s="8" customFormat="1" x14ac:dyDescent="0.2"/>
    <row r="72" s="8" customFormat="1" x14ac:dyDescent="0.2"/>
    <row r="73" s="8" customFormat="1" x14ac:dyDescent="0.2"/>
    <row r="74" s="8" customFormat="1" x14ac:dyDescent="0.2"/>
    <row r="75" s="8" customFormat="1" x14ac:dyDescent="0.2"/>
    <row r="76" s="8" customFormat="1" x14ac:dyDescent="0.2"/>
    <row r="77" s="8" customFormat="1" x14ac:dyDescent="0.2"/>
    <row r="78" s="8" customFormat="1" x14ac:dyDescent="0.2"/>
    <row r="79" s="8" customFormat="1" x14ac:dyDescent="0.2"/>
    <row r="80" s="8" customFormat="1" x14ac:dyDescent="0.2"/>
    <row r="81" s="8" customFormat="1" x14ac:dyDescent="0.2"/>
    <row r="82" s="8" customFormat="1" x14ac:dyDescent="0.2"/>
    <row r="83" s="8" customFormat="1" x14ac:dyDescent="0.2"/>
    <row r="84" s="8" customFormat="1" x14ac:dyDescent="0.2"/>
    <row r="85" s="8" customFormat="1" x14ac:dyDescent="0.2"/>
    <row r="86" s="8" customFormat="1" x14ac:dyDescent="0.2"/>
    <row r="87" s="8" customFormat="1" x14ac:dyDescent="0.2"/>
    <row r="88" s="8" customFormat="1" x14ac:dyDescent="0.2"/>
    <row r="89" s="8" customFormat="1" x14ac:dyDescent="0.2"/>
    <row r="90" s="8" customFormat="1" x14ac:dyDescent="0.2"/>
    <row r="91" s="8" customFormat="1" x14ac:dyDescent="0.2"/>
    <row r="92" s="8" customFormat="1" x14ac:dyDescent="0.2"/>
    <row r="93" s="8" customFormat="1" x14ac:dyDescent="0.2"/>
    <row r="94" s="8" customFormat="1" x14ac:dyDescent="0.2"/>
    <row r="95" s="8" customFormat="1" x14ac:dyDescent="0.2"/>
    <row r="96" s="8" customFormat="1" x14ac:dyDescent="0.2"/>
    <row r="97" s="8" customFormat="1" x14ac:dyDescent="0.2"/>
    <row r="98" s="8" customFormat="1" x14ac:dyDescent="0.2"/>
    <row r="99" s="8" customFormat="1" x14ac:dyDescent="0.2"/>
    <row r="100" s="8" customFormat="1" x14ac:dyDescent="0.2"/>
    <row r="101" s="8" customFormat="1" x14ac:dyDescent="0.2"/>
    <row r="102" s="8" customFormat="1" x14ac:dyDescent="0.2"/>
    <row r="103" s="8" customFormat="1" x14ac:dyDescent="0.2"/>
    <row r="104" s="8" customFormat="1" x14ac:dyDescent="0.2"/>
    <row r="105" s="8" customFormat="1" x14ac:dyDescent="0.2"/>
    <row r="106" s="8" customFormat="1" x14ac:dyDescent="0.2"/>
    <row r="107" s="8" customFormat="1" x14ac:dyDescent="0.2"/>
    <row r="108" s="8" customFormat="1" x14ac:dyDescent="0.2"/>
    <row r="109" s="8" customFormat="1" x14ac:dyDescent="0.2"/>
    <row r="110" s="8" customFormat="1" x14ac:dyDescent="0.2"/>
    <row r="111" s="8" customFormat="1" x14ac:dyDescent="0.2"/>
    <row r="112" s="8" customFormat="1" x14ac:dyDescent="0.2"/>
    <row r="113" s="8" customFormat="1" x14ac:dyDescent="0.2"/>
    <row r="114" s="8" customFormat="1" x14ac:dyDescent="0.2"/>
    <row r="115" s="8" customFormat="1" x14ac:dyDescent="0.2"/>
    <row r="116" s="8" customFormat="1" x14ac:dyDescent="0.2"/>
    <row r="117" s="8" customFormat="1" x14ac:dyDescent="0.2"/>
    <row r="118" s="8" customFormat="1" x14ac:dyDescent="0.2"/>
    <row r="119" s="8" customFormat="1" x14ac:dyDescent="0.2"/>
    <row r="120" s="8" customFormat="1" x14ac:dyDescent="0.2"/>
    <row r="121" s="8" customFormat="1" x14ac:dyDescent="0.2"/>
    <row r="122" s="8" customFormat="1" x14ac:dyDescent="0.2"/>
    <row r="123" s="8" customFormat="1" x14ac:dyDescent="0.2"/>
    <row r="124" s="8" customFormat="1" x14ac:dyDescent="0.2"/>
    <row r="125" s="8" customFormat="1" x14ac:dyDescent="0.2"/>
    <row r="126" s="8" customFormat="1" x14ac:dyDescent="0.2"/>
    <row r="127" s="8" customFormat="1" x14ac:dyDescent="0.2"/>
    <row r="128" s="8" customFormat="1" x14ac:dyDescent="0.2"/>
    <row r="129" s="8" customFormat="1" x14ac:dyDescent="0.2"/>
    <row r="130" s="8" customFormat="1" x14ac:dyDescent="0.2"/>
    <row r="131" s="8" customFormat="1" x14ac:dyDescent="0.2"/>
    <row r="132" s="8" customFormat="1" x14ac:dyDescent="0.2"/>
    <row r="133" s="8" customFormat="1" x14ac:dyDescent="0.2"/>
    <row r="134" s="8" customFormat="1" x14ac:dyDescent="0.2"/>
    <row r="135" s="8" customFormat="1" x14ac:dyDescent="0.2"/>
    <row r="136" s="8" customFormat="1" x14ac:dyDescent="0.2"/>
    <row r="137" s="8" customFormat="1" x14ac:dyDescent="0.2"/>
    <row r="138" s="8" customFormat="1" x14ac:dyDescent="0.2"/>
    <row r="139" s="8" customFormat="1" x14ac:dyDescent="0.2"/>
    <row r="140" s="8" customFormat="1" x14ac:dyDescent="0.2"/>
    <row r="141" s="8" customFormat="1" x14ac:dyDescent="0.2"/>
    <row r="142" s="8" customFormat="1" x14ac:dyDescent="0.2"/>
    <row r="143" s="8" customFormat="1" x14ac:dyDescent="0.2"/>
    <row r="144" s="8" customFormat="1" x14ac:dyDescent="0.2"/>
    <row r="145" s="8" customFormat="1" x14ac:dyDescent="0.2"/>
    <row r="146" s="8" customFormat="1" x14ac:dyDescent="0.2"/>
    <row r="147" s="8" customFormat="1" x14ac:dyDescent="0.2"/>
    <row r="148" s="8" customFormat="1" x14ac:dyDescent="0.2"/>
    <row r="149" s="8" customFormat="1" x14ac:dyDescent="0.2"/>
    <row r="150" s="8" customFormat="1" x14ac:dyDescent="0.2"/>
    <row r="151" s="8" customFormat="1" x14ac:dyDescent="0.2"/>
    <row r="152" s="8" customFormat="1" x14ac:dyDescent="0.2"/>
    <row r="153" s="8" customFormat="1" x14ac:dyDescent="0.2"/>
    <row r="154" s="8" customFormat="1" x14ac:dyDescent="0.2"/>
    <row r="155" s="8" customFormat="1" x14ac:dyDescent="0.2"/>
    <row r="156" s="8" customFormat="1" x14ac:dyDescent="0.2"/>
    <row r="157" s="8" customFormat="1" x14ac:dyDescent="0.2"/>
    <row r="158" s="8" customFormat="1" x14ac:dyDescent="0.2"/>
    <row r="159" s="8" customFormat="1" x14ac:dyDescent="0.2"/>
    <row r="160" s="8" customFormat="1" x14ac:dyDescent="0.2"/>
    <row r="161" s="8" customFormat="1" x14ac:dyDescent="0.2"/>
    <row r="162" s="8" customFormat="1" x14ac:dyDescent="0.2"/>
    <row r="163" s="8" customFormat="1" x14ac:dyDescent="0.2"/>
    <row r="164" s="8" customFormat="1" x14ac:dyDescent="0.2"/>
    <row r="165" s="8" customFormat="1" x14ac:dyDescent="0.2"/>
    <row r="166" s="8" customFormat="1" x14ac:dyDescent="0.2"/>
    <row r="167" s="8" customFormat="1" x14ac:dyDescent="0.2"/>
    <row r="168" s="8" customFormat="1" x14ac:dyDescent="0.2"/>
    <row r="169" s="8" customFormat="1" x14ac:dyDescent="0.2"/>
    <row r="170" s="8" customFormat="1" x14ac:dyDescent="0.2"/>
    <row r="171" s="8" customFormat="1" x14ac:dyDescent="0.2"/>
    <row r="172" s="8" customFormat="1" x14ac:dyDescent="0.2"/>
    <row r="173" s="8" customFormat="1" x14ac:dyDescent="0.2"/>
    <row r="174" s="8" customFormat="1" x14ac:dyDescent="0.2"/>
    <row r="175" s="8" customFormat="1" x14ac:dyDescent="0.2"/>
    <row r="176" s="8" customFormat="1" x14ac:dyDescent="0.2"/>
    <row r="177" s="8" customFormat="1" x14ac:dyDescent="0.2"/>
    <row r="178" s="8" customFormat="1" x14ac:dyDescent="0.2"/>
    <row r="179" s="8" customFormat="1" x14ac:dyDescent="0.2"/>
    <row r="180" s="8" customFormat="1" x14ac:dyDescent="0.2"/>
    <row r="181" s="8" customFormat="1" x14ac:dyDescent="0.2"/>
    <row r="182" s="8" customFormat="1" x14ac:dyDescent="0.2"/>
    <row r="183" s="8" customFormat="1" x14ac:dyDescent="0.2"/>
    <row r="184" s="8" customFormat="1" x14ac:dyDescent="0.2"/>
    <row r="185" s="8" customFormat="1" x14ac:dyDescent="0.2"/>
    <row r="186" s="8" customFormat="1" x14ac:dyDescent="0.2"/>
    <row r="187" s="8" customFormat="1" x14ac:dyDescent="0.2"/>
    <row r="188" s="8" customFormat="1" x14ac:dyDescent="0.2"/>
    <row r="189" s="8" customFormat="1" x14ac:dyDescent="0.2"/>
    <row r="190" s="8" customFormat="1" x14ac:dyDescent="0.2"/>
    <row r="191" s="8" customFormat="1" x14ac:dyDescent="0.2"/>
    <row r="192" s="8" customFormat="1" x14ac:dyDescent="0.2"/>
    <row r="193" s="8" customFormat="1" x14ac:dyDescent="0.2"/>
    <row r="194" s="8" customFormat="1" x14ac:dyDescent="0.2"/>
    <row r="195" s="8" customFormat="1" x14ac:dyDescent="0.2"/>
    <row r="196" s="8" customFormat="1" x14ac:dyDescent="0.2"/>
    <row r="197" s="8" customFormat="1" x14ac:dyDescent="0.2"/>
    <row r="198" s="8" customFormat="1" x14ac:dyDescent="0.2"/>
    <row r="199" s="8" customFormat="1" x14ac:dyDescent="0.2"/>
    <row r="200" s="8" customFormat="1" x14ac:dyDescent="0.2"/>
    <row r="201" s="8" customFormat="1" x14ac:dyDescent="0.2"/>
    <row r="202" s="8" customFormat="1" x14ac:dyDescent="0.2"/>
    <row r="203" s="8" customFormat="1" x14ac:dyDescent="0.2"/>
    <row r="204" s="8" customFormat="1" x14ac:dyDescent="0.2"/>
    <row r="205" s="8" customFormat="1" x14ac:dyDescent="0.2"/>
    <row r="206" s="8" customFormat="1" x14ac:dyDescent="0.2"/>
    <row r="207" s="8" customFormat="1" x14ac:dyDescent="0.2"/>
    <row r="208" s="8" customFormat="1" x14ac:dyDescent="0.2"/>
    <row r="209" s="8" customFormat="1" x14ac:dyDescent="0.2"/>
    <row r="210" s="8" customFormat="1" x14ac:dyDescent="0.2"/>
    <row r="211" s="8" customFormat="1" x14ac:dyDescent="0.2"/>
    <row r="212" s="8" customFormat="1" x14ac:dyDescent="0.2"/>
    <row r="213" s="8" customFormat="1" x14ac:dyDescent="0.2"/>
    <row r="214" s="8" customFormat="1" x14ac:dyDescent="0.2"/>
    <row r="215" s="8" customFormat="1" x14ac:dyDescent="0.2"/>
    <row r="216" s="8" customFormat="1" x14ac:dyDescent="0.2"/>
    <row r="217" s="8" customFormat="1" x14ac:dyDescent="0.2"/>
    <row r="218" s="8" customFormat="1" x14ac:dyDescent="0.2"/>
    <row r="219" s="8" customFormat="1" x14ac:dyDescent="0.2"/>
    <row r="220" s="8" customFormat="1" x14ac:dyDescent="0.2"/>
    <row r="221" s="8" customFormat="1" x14ac:dyDescent="0.2"/>
    <row r="222" s="8" customFormat="1" x14ac:dyDescent="0.2"/>
    <row r="223" s="8" customFormat="1" x14ac:dyDescent="0.2"/>
    <row r="224" s="8" customFormat="1" x14ac:dyDescent="0.2"/>
    <row r="225" s="8" customFormat="1" x14ac:dyDescent="0.2"/>
    <row r="226" s="8" customFormat="1" x14ac:dyDescent="0.2"/>
    <row r="227" s="8" customFormat="1" x14ac:dyDescent="0.2"/>
    <row r="228" s="8" customFormat="1" x14ac:dyDescent="0.2"/>
    <row r="229" s="8" customFormat="1" x14ac:dyDescent="0.2"/>
    <row r="230" s="8" customFormat="1" x14ac:dyDescent="0.2"/>
    <row r="231" s="8" customFormat="1" x14ac:dyDescent="0.2"/>
    <row r="232" s="8" customFormat="1" x14ac:dyDescent="0.2"/>
    <row r="233" s="8" customFormat="1" x14ac:dyDescent="0.2"/>
    <row r="234" s="8" customFormat="1" x14ac:dyDescent="0.2"/>
    <row r="235" s="8" customFormat="1" x14ac:dyDescent="0.2"/>
    <row r="236" s="8" customFormat="1" x14ac:dyDescent="0.2"/>
    <row r="237" s="8" customFormat="1" x14ac:dyDescent="0.2"/>
    <row r="238" s="8" customFormat="1" x14ac:dyDescent="0.2"/>
    <row r="239" s="8" customFormat="1" x14ac:dyDescent="0.2"/>
    <row r="240" s="8" customFormat="1" x14ac:dyDescent="0.2"/>
    <row r="241" s="8" customFormat="1" x14ac:dyDescent="0.2"/>
    <row r="242" s="8" customFormat="1" x14ac:dyDescent="0.2"/>
    <row r="243" s="8" customFormat="1" x14ac:dyDescent="0.2"/>
    <row r="244" s="8" customFormat="1" x14ac:dyDescent="0.2"/>
    <row r="245" s="8" customFormat="1" x14ac:dyDescent="0.2"/>
    <row r="246" s="8" customFormat="1" x14ac:dyDescent="0.2"/>
    <row r="247" s="8" customFormat="1" x14ac:dyDescent="0.2"/>
    <row r="248" s="8" customFormat="1" x14ac:dyDescent="0.2"/>
    <row r="249" s="8" customFormat="1" x14ac:dyDescent="0.2"/>
    <row r="250" s="8" customFormat="1" x14ac:dyDescent="0.2"/>
    <row r="251" s="8" customFormat="1" x14ac:dyDescent="0.2"/>
    <row r="252" s="8" customFormat="1" x14ac:dyDescent="0.2"/>
    <row r="253" s="8" customFormat="1" x14ac:dyDescent="0.2"/>
    <row r="254" s="8" customFormat="1" x14ac:dyDescent="0.2"/>
    <row r="255" s="8" customFormat="1" x14ac:dyDescent="0.2"/>
    <row r="256" s="8" customFormat="1" x14ac:dyDescent="0.2"/>
    <row r="257" s="8" customFormat="1" x14ac:dyDescent="0.2"/>
    <row r="258" s="8" customFormat="1" x14ac:dyDescent="0.2"/>
    <row r="259" s="8" customFormat="1" x14ac:dyDescent="0.2"/>
    <row r="260" s="8" customFormat="1" x14ac:dyDescent="0.2"/>
    <row r="261" s="8" customFormat="1" x14ac:dyDescent="0.2"/>
    <row r="262" s="8" customFormat="1" x14ac:dyDescent="0.2"/>
    <row r="263" s="8" customFormat="1" x14ac:dyDescent="0.2"/>
    <row r="264" s="8" customFormat="1" x14ac:dyDescent="0.2"/>
    <row r="265" s="8" customFormat="1" x14ac:dyDescent="0.2"/>
    <row r="266" s="8" customFormat="1" x14ac:dyDescent="0.2"/>
    <row r="267" s="8" customFormat="1" x14ac:dyDescent="0.2"/>
    <row r="268" s="8" customFormat="1" x14ac:dyDescent="0.2"/>
    <row r="269" s="8" customFormat="1" x14ac:dyDescent="0.2"/>
    <row r="270" s="8" customFormat="1" x14ac:dyDescent="0.2"/>
    <row r="271" s="8" customFormat="1" x14ac:dyDescent="0.2"/>
    <row r="272" s="8" customFormat="1" x14ac:dyDescent="0.2"/>
    <row r="273" s="8" customFormat="1" x14ac:dyDescent="0.2"/>
    <row r="274" s="8" customFormat="1" x14ac:dyDescent="0.2"/>
    <row r="275" s="8" customFormat="1" x14ac:dyDescent="0.2"/>
    <row r="276" s="8" customFormat="1" x14ac:dyDescent="0.2"/>
    <row r="277" s="8" customFormat="1" x14ac:dyDescent="0.2"/>
    <row r="278" s="8" customFormat="1" x14ac:dyDescent="0.2"/>
    <row r="279" s="8" customFormat="1" x14ac:dyDescent="0.2"/>
    <row r="280" s="8" customFormat="1" x14ac:dyDescent="0.2"/>
    <row r="281" s="8" customFormat="1" x14ac:dyDescent="0.2"/>
    <row r="282" s="8" customFormat="1" x14ac:dyDescent="0.2"/>
    <row r="283" s="8" customFormat="1" x14ac:dyDescent="0.2"/>
    <row r="284" s="8" customFormat="1" x14ac:dyDescent="0.2"/>
    <row r="285" s="8" customFormat="1" x14ac:dyDescent="0.2"/>
    <row r="286" s="8" customFormat="1" x14ac:dyDescent="0.2"/>
    <row r="287" s="8" customFormat="1" x14ac:dyDescent="0.2"/>
    <row r="288" s="8" customFormat="1" x14ac:dyDescent="0.2"/>
    <row r="289" s="8" customFormat="1" x14ac:dyDescent="0.2"/>
    <row r="290" s="8" customFormat="1" x14ac:dyDescent="0.2"/>
    <row r="291" s="8" customFormat="1" x14ac:dyDescent="0.2"/>
    <row r="292" s="8" customFormat="1" x14ac:dyDescent="0.2"/>
    <row r="293" s="8" customFormat="1" x14ac:dyDescent="0.2"/>
    <row r="294" s="8" customFormat="1" x14ac:dyDescent="0.2"/>
    <row r="295" s="8" customFormat="1" x14ac:dyDescent="0.2"/>
    <row r="296" s="8" customFormat="1" x14ac:dyDescent="0.2"/>
    <row r="297" s="8" customFormat="1" x14ac:dyDescent="0.2"/>
    <row r="298" s="8" customFormat="1" x14ac:dyDescent="0.2"/>
    <row r="299" s="8" customFormat="1" x14ac:dyDescent="0.2"/>
    <row r="300" s="8" customFormat="1" x14ac:dyDescent="0.2"/>
    <row r="301" s="8" customFormat="1" x14ac:dyDescent="0.2"/>
    <row r="302" s="8" customFormat="1" x14ac:dyDescent="0.2"/>
    <row r="303" s="8" customFormat="1" x14ac:dyDescent="0.2"/>
    <row r="304" s="8" customFormat="1" x14ac:dyDescent="0.2"/>
    <row r="305" s="8" customFormat="1" x14ac:dyDescent="0.2"/>
    <row r="306" s="8" customFormat="1" x14ac:dyDescent="0.2"/>
    <row r="307" s="8" customFormat="1" x14ac:dyDescent="0.2"/>
    <row r="308" s="8" customFormat="1" x14ac:dyDescent="0.2"/>
    <row r="309" s="8" customFormat="1" x14ac:dyDescent="0.2"/>
    <row r="310" s="8" customFormat="1" x14ac:dyDescent="0.2"/>
    <row r="311" s="8" customFormat="1" x14ac:dyDescent="0.2"/>
    <row r="312" s="8" customFormat="1" x14ac:dyDescent="0.2"/>
    <row r="313" s="8" customFormat="1" x14ac:dyDescent="0.2"/>
    <row r="314" s="8" customFormat="1" x14ac:dyDescent="0.2"/>
    <row r="315" s="8" customFormat="1" x14ac:dyDescent="0.2"/>
    <row r="316" s="8" customFormat="1" x14ac:dyDescent="0.2"/>
    <row r="317" s="8" customFormat="1" x14ac:dyDescent="0.2"/>
    <row r="318" s="8" customFormat="1" x14ac:dyDescent="0.2"/>
    <row r="319" s="8" customFormat="1" x14ac:dyDescent="0.2"/>
    <row r="320" s="8" customFormat="1" x14ac:dyDescent="0.2"/>
    <row r="321" s="8" customFormat="1" x14ac:dyDescent="0.2"/>
    <row r="322" s="8" customFormat="1" x14ac:dyDescent="0.2"/>
    <row r="323" s="8" customFormat="1" x14ac:dyDescent="0.2"/>
    <row r="324" s="8" customFormat="1" x14ac:dyDescent="0.2"/>
    <row r="325" s="8" customFormat="1" x14ac:dyDescent="0.2"/>
    <row r="326" s="8" customFormat="1" x14ac:dyDescent="0.2"/>
    <row r="327" s="8" customFormat="1" x14ac:dyDescent="0.2"/>
    <row r="328" s="8" customFormat="1" x14ac:dyDescent="0.2"/>
    <row r="329" s="8" customFormat="1" x14ac:dyDescent="0.2"/>
    <row r="330" s="8" customFormat="1" x14ac:dyDescent="0.2"/>
    <row r="331" s="8" customFormat="1" x14ac:dyDescent="0.2"/>
    <row r="332" s="8" customFormat="1" x14ac:dyDescent="0.2"/>
    <row r="333" s="8" customFormat="1" x14ac:dyDescent="0.2"/>
    <row r="334" s="8" customFormat="1" x14ac:dyDescent="0.2"/>
    <row r="335" s="8" customFormat="1" x14ac:dyDescent="0.2"/>
    <row r="336" s="8" customFormat="1" x14ac:dyDescent="0.2"/>
    <row r="337" s="8" customFormat="1" x14ac:dyDescent="0.2"/>
    <row r="338" s="8" customFormat="1" x14ac:dyDescent="0.2"/>
    <row r="339" s="8" customFormat="1" x14ac:dyDescent="0.2"/>
    <row r="340" s="8" customFormat="1" x14ac:dyDescent="0.2"/>
    <row r="341" s="8" customFormat="1" x14ac:dyDescent="0.2"/>
    <row r="342" s="8" customFormat="1" x14ac:dyDescent="0.2"/>
    <row r="343" s="8" customFormat="1" x14ac:dyDescent="0.2"/>
    <row r="344" s="8" customFormat="1" x14ac:dyDescent="0.2"/>
    <row r="345" s="8" customFormat="1" x14ac:dyDescent="0.2"/>
    <row r="346" s="8" customFormat="1" x14ac:dyDescent="0.2"/>
    <row r="347" s="8" customFormat="1" x14ac:dyDescent="0.2"/>
    <row r="348" s="8" customFormat="1" x14ac:dyDescent="0.2"/>
    <row r="349" s="8" customFormat="1" x14ac:dyDescent="0.2"/>
    <row r="350" s="8" customFormat="1" x14ac:dyDescent="0.2"/>
    <row r="351" s="8" customFormat="1" x14ac:dyDescent="0.2"/>
    <row r="352" s="8" customFormat="1" x14ac:dyDescent="0.2"/>
    <row r="353" s="8" customFormat="1" x14ac:dyDescent="0.2"/>
    <row r="354" s="8" customFormat="1" x14ac:dyDescent="0.2"/>
    <row r="355" s="8" customFormat="1" x14ac:dyDescent="0.2"/>
    <row r="356" s="8" customFormat="1" x14ac:dyDescent="0.2"/>
    <row r="357" s="8" customFormat="1" x14ac:dyDescent="0.2"/>
    <row r="358" s="8" customFormat="1" x14ac:dyDescent="0.2"/>
    <row r="359" s="8" customFormat="1" x14ac:dyDescent="0.2"/>
    <row r="360" s="8" customFormat="1" x14ac:dyDescent="0.2"/>
    <row r="361" s="8" customFormat="1" x14ac:dyDescent="0.2"/>
    <row r="362" s="8" customFormat="1" x14ac:dyDescent="0.2"/>
    <row r="363" s="8" customFormat="1" x14ac:dyDescent="0.2"/>
    <row r="364" s="8" customFormat="1" x14ac:dyDescent="0.2"/>
    <row r="365" s="8" customFormat="1" x14ac:dyDescent="0.2"/>
    <row r="366" s="8" customFormat="1" x14ac:dyDescent="0.2"/>
    <row r="367" s="8" customFormat="1" x14ac:dyDescent="0.2"/>
    <row r="368" s="8" customFormat="1" x14ac:dyDescent="0.2"/>
    <row r="369" s="8" customFormat="1" x14ac:dyDescent="0.2"/>
    <row r="370" s="8" customFormat="1" x14ac:dyDescent="0.2"/>
    <row r="371" s="8" customFormat="1" x14ac:dyDescent="0.2"/>
    <row r="372" s="8" customFormat="1" x14ac:dyDescent="0.2"/>
    <row r="373" s="8" customFormat="1" x14ac:dyDescent="0.2"/>
    <row r="374" s="8" customFormat="1" x14ac:dyDescent="0.2"/>
    <row r="375" s="8" customFormat="1" x14ac:dyDescent="0.2"/>
    <row r="376" s="8" customFormat="1" x14ac:dyDescent="0.2"/>
    <row r="377" s="8" customFormat="1" x14ac:dyDescent="0.2"/>
    <row r="378" s="8" customFormat="1" x14ac:dyDescent="0.2"/>
    <row r="379" s="8" customFormat="1" x14ac:dyDescent="0.2"/>
    <row r="380" s="8" customFormat="1" x14ac:dyDescent="0.2"/>
    <row r="381" s="8" customFormat="1" x14ac:dyDescent="0.2"/>
    <row r="382" s="8" customFormat="1" x14ac:dyDescent="0.2"/>
    <row r="383" s="8" customFormat="1" x14ac:dyDescent="0.2"/>
    <row r="384" s="8" customFormat="1" x14ac:dyDescent="0.2"/>
    <row r="385" s="8" customFormat="1" x14ac:dyDescent="0.2"/>
    <row r="386" s="8" customFormat="1" x14ac:dyDescent="0.2"/>
    <row r="387" s="8" customFormat="1" x14ac:dyDescent="0.2"/>
    <row r="388" s="8" customFormat="1" x14ac:dyDescent="0.2"/>
    <row r="389" s="8" customFormat="1" x14ac:dyDescent="0.2"/>
    <row r="390" s="8" customFormat="1" x14ac:dyDescent="0.2"/>
    <row r="391" s="8" customFormat="1" x14ac:dyDescent="0.2"/>
    <row r="392" s="8" customFormat="1" x14ac:dyDescent="0.2"/>
    <row r="393" s="8" customFormat="1" x14ac:dyDescent="0.2"/>
    <row r="394" s="8" customFormat="1" x14ac:dyDescent="0.2"/>
    <row r="395" s="8" customFormat="1" x14ac:dyDescent="0.2"/>
    <row r="396" s="8" customFormat="1" x14ac:dyDescent="0.2"/>
    <row r="397" s="8" customFormat="1" x14ac:dyDescent="0.2"/>
    <row r="398" s="8" customFormat="1" x14ac:dyDescent="0.2"/>
    <row r="399" s="8" customFormat="1" x14ac:dyDescent="0.2"/>
    <row r="400" s="8" customFormat="1" x14ac:dyDescent="0.2"/>
    <row r="401" s="8" customFormat="1" x14ac:dyDescent="0.2"/>
    <row r="402" s="8" customFormat="1" x14ac:dyDescent="0.2"/>
    <row r="403" s="8" customFormat="1" x14ac:dyDescent="0.2"/>
    <row r="404" s="8" customFormat="1" x14ac:dyDescent="0.2"/>
    <row r="405" s="8" customFormat="1" x14ac:dyDescent="0.2"/>
    <row r="406" s="8" customFormat="1" x14ac:dyDescent="0.2"/>
    <row r="407" s="8" customFormat="1" x14ac:dyDescent="0.2"/>
    <row r="408" s="8" customFormat="1" x14ac:dyDescent="0.2"/>
    <row r="409" s="8" customFormat="1" x14ac:dyDescent="0.2"/>
    <row r="410" s="8" customFormat="1" x14ac:dyDescent="0.2"/>
    <row r="411" s="8" customFormat="1" x14ac:dyDescent="0.2"/>
    <row r="412" s="8" customFormat="1" x14ac:dyDescent="0.2"/>
    <row r="413" s="8" customFormat="1" x14ac:dyDescent="0.2"/>
    <row r="414" s="8" customFormat="1" x14ac:dyDescent="0.2"/>
    <row r="415" s="8" customFormat="1" x14ac:dyDescent="0.2"/>
    <row r="416" s="8" customFormat="1" x14ac:dyDescent="0.2"/>
    <row r="417" s="8" customFormat="1" x14ac:dyDescent="0.2"/>
    <row r="418" s="8" customFormat="1" x14ac:dyDescent="0.2"/>
    <row r="419" s="8" customFormat="1" x14ac:dyDescent="0.2"/>
    <row r="420" s="8" customFormat="1" x14ac:dyDescent="0.2"/>
    <row r="421" s="8" customFormat="1" x14ac:dyDescent="0.2"/>
    <row r="422" s="8" customFormat="1" x14ac:dyDescent="0.2"/>
    <row r="423" s="8" customFormat="1" x14ac:dyDescent="0.2"/>
    <row r="424" s="8" customFormat="1" x14ac:dyDescent="0.2"/>
    <row r="425" s="8" customFormat="1" x14ac:dyDescent="0.2"/>
    <row r="426" s="8" customFormat="1" x14ac:dyDescent="0.2"/>
    <row r="427" s="8" customFormat="1" x14ac:dyDescent="0.2"/>
    <row r="428" s="8" customFormat="1" x14ac:dyDescent="0.2"/>
    <row r="429" s="8" customFormat="1" x14ac:dyDescent="0.2"/>
    <row r="430" s="8" customFormat="1" x14ac:dyDescent="0.2"/>
    <row r="431" s="8" customFormat="1" x14ac:dyDescent="0.2"/>
    <row r="432" s="8" customFormat="1" x14ac:dyDescent="0.2"/>
    <row r="433" s="8" customFormat="1" x14ac:dyDescent="0.2"/>
    <row r="434" s="8" customFormat="1" x14ac:dyDescent="0.2"/>
    <row r="435" s="8" customFormat="1" x14ac:dyDescent="0.2"/>
    <row r="436" s="8" customFormat="1" x14ac:dyDescent="0.2"/>
    <row r="437" s="8" customFormat="1" x14ac:dyDescent="0.2"/>
    <row r="438" s="8" customFormat="1" x14ac:dyDescent="0.2"/>
    <row r="439" s="8" customFormat="1" x14ac:dyDescent="0.2"/>
    <row r="440" s="8" customFormat="1" x14ac:dyDescent="0.2"/>
    <row r="441" s="8" customFormat="1" x14ac:dyDescent="0.2"/>
    <row r="442" s="8" customFormat="1" x14ac:dyDescent="0.2"/>
    <row r="443" s="8" customFormat="1" x14ac:dyDescent="0.2"/>
    <row r="444" s="8" customFormat="1" x14ac:dyDescent="0.2"/>
    <row r="445" s="8" customFormat="1" x14ac:dyDescent="0.2"/>
    <row r="446" s="8" customFormat="1" x14ac:dyDescent="0.2"/>
    <row r="447" s="8" customFormat="1" x14ac:dyDescent="0.2"/>
    <row r="448" s="8" customFormat="1" x14ac:dyDescent="0.2"/>
    <row r="449" spans="1:11" x14ac:dyDescent="0.2">
      <c r="B449" s="8"/>
      <c r="C449" s="8"/>
      <c r="D449" s="8"/>
      <c r="E449" s="8"/>
      <c r="F449" s="8"/>
      <c r="G449" s="8"/>
    </row>
    <row r="450" spans="1:11" x14ac:dyDescent="0.2">
      <c r="B450" s="8"/>
      <c r="C450" s="8"/>
      <c r="D450" s="8"/>
      <c r="E450" s="8"/>
      <c r="F450" s="8"/>
      <c r="G450" s="8"/>
    </row>
    <row r="451" spans="1:11" x14ac:dyDescent="0.2">
      <c r="B451" s="8"/>
      <c r="C451" s="8"/>
      <c r="D451" s="8"/>
      <c r="E451" s="8"/>
      <c r="F451" s="8"/>
      <c r="G451" s="8"/>
    </row>
    <row r="452" spans="1:11" x14ac:dyDescent="0.2">
      <c r="B452" s="8"/>
      <c r="C452" s="8"/>
      <c r="D452" s="8"/>
      <c r="E452" s="8"/>
      <c r="F452" s="8"/>
      <c r="G452" s="8"/>
    </row>
    <row r="453" spans="1:11" x14ac:dyDescent="0.2">
      <c r="A453" s="19" t="s">
        <v>63</v>
      </c>
      <c r="B453" s="20" t="s">
        <v>65</v>
      </c>
      <c r="C453" s="2">
        <v>1.25</v>
      </c>
      <c r="D453" s="8"/>
      <c r="E453" s="8"/>
      <c r="F453" s="8"/>
      <c r="G453" s="8"/>
    </row>
    <row r="454" spans="1:11" x14ac:dyDescent="0.2">
      <c r="A454" s="8">
        <v>5</v>
      </c>
      <c r="B454" s="20" t="s">
        <v>64</v>
      </c>
      <c r="C454" s="4">
        <v>2</v>
      </c>
      <c r="E454" s="8"/>
      <c r="F454" s="8"/>
      <c r="J454" s="71" t="s">
        <v>106</v>
      </c>
      <c r="K454" s="4">
        <v>0.48</v>
      </c>
    </row>
    <row r="455" spans="1:11" x14ac:dyDescent="0.2">
      <c r="A455" s="8">
        <v>10</v>
      </c>
      <c r="E455" s="8"/>
      <c r="F455" s="8"/>
      <c r="J455" s="2" t="s">
        <v>105</v>
      </c>
      <c r="K455" s="4">
        <v>0.42</v>
      </c>
    </row>
    <row r="456" spans="1:11" x14ac:dyDescent="0.2">
      <c r="A456" s="8">
        <v>15</v>
      </c>
      <c r="G456" s="71"/>
      <c r="H456" s="4"/>
    </row>
    <row r="457" spans="1:11" x14ac:dyDescent="0.2">
      <c r="A457" s="8">
        <v>20</v>
      </c>
      <c r="G457" s="71" t="s">
        <v>106</v>
      </c>
      <c r="H457" s="4">
        <v>0.48</v>
      </c>
    </row>
    <row r="458" spans="1:11" x14ac:dyDescent="0.2">
      <c r="A458" s="8">
        <v>25</v>
      </c>
      <c r="G458" s="2" t="s">
        <v>105</v>
      </c>
      <c r="H458" s="4">
        <v>0.42</v>
      </c>
    </row>
    <row r="459" spans="1:11" x14ac:dyDescent="0.2">
      <c r="A459" s="8">
        <v>30</v>
      </c>
      <c r="G459" s="71" t="s">
        <v>96</v>
      </c>
      <c r="H459" s="72">
        <v>1.2</v>
      </c>
    </row>
    <row r="460" spans="1:11" x14ac:dyDescent="0.2">
      <c r="A460" s="8">
        <v>35</v>
      </c>
      <c r="G460" s="71" t="s">
        <v>97</v>
      </c>
      <c r="H460" s="72">
        <v>1.1499999999999999</v>
      </c>
    </row>
    <row r="461" spans="1:11" x14ac:dyDescent="0.2">
      <c r="A461" s="8">
        <v>40</v>
      </c>
      <c r="G461" s="71" t="s">
        <v>98</v>
      </c>
      <c r="H461" s="72">
        <v>0.7</v>
      </c>
    </row>
    <row r="462" spans="1:11" x14ac:dyDescent="0.2">
      <c r="A462" s="8">
        <v>45</v>
      </c>
      <c r="G462" s="71" t="s">
        <v>90</v>
      </c>
      <c r="H462" s="4">
        <v>0.7</v>
      </c>
    </row>
    <row r="463" spans="1:11" x14ac:dyDescent="0.2">
      <c r="A463" s="8">
        <v>50</v>
      </c>
      <c r="G463" s="71" t="s">
        <v>91</v>
      </c>
      <c r="H463" s="4">
        <v>0.65</v>
      </c>
    </row>
    <row r="464" spans="1:11" x14ac:dyDescent="0.2">
      <c r="A464" s="8">
        <v>55</v>
      </c>
      <c r="G464" s="71" t="s">
        <v>92</v>
      </c>
      <c r="H464" s="72">
        <v>0.63</v>
      </c>
    </row>
    <row r="465" spans="1:8" x14ac:dyDescent="0.2">
      <c r="A465" s="8">
        <v>60</v>
      </c>
      <c r="G465" s="71" t="s">
        <v>93</v>
      </c>
      <c r="H465" s="72">
        <v>0.53</v>
      </c>
    </row>
    <row r="466" spans="1:8" x14ac:dyDescent="0.2">
      <c r="A466" s="8">
        <v>65</v>
      </c>
      <c r="G466" s="2" t="s">
        <v>10</v>
      </c>
      <c r="H466" s="4">
        <v>0.7</v>
      </c>
    </row>
    <row r="467" spans="1:8" x14ac:dyDescent="0.2">
      <c r="A467" s="8">
        <v>70</v>
      </c>
      <c r="G467" s="73" t="s">
        <v>94</v>
      </c>
      <c r="H467" s="72">
        <v>0.5</v>
      </c>
    </row>
    <row r="468" spans="1:8" x14ac:dyDescent="0.2">
      <c r="A468" s="8">
        <v>75</v>
      </c>
      <c r="G468" s="2" t="s">
        <v>12</v>
      </c>
      <c r="H468" s="4">
        <v>0.6</v>
      </c>
    </row>
    <row r="469" spans="1:8" x14ac:dyDescent="0.2">
      <c r="A469" s="8">
        <v>80</v>
      </c>
      <c r="G469" s="2" t="s">
        <v>14</v>
      </c>
      <c r="H469" s="4">
        <v>1</v>
      </c>
    </row>
    <row r="470" spans="1:8" x14ac:dyDescent="0.2">
      <c r="A470" s="8">
        <v>85</v>
      </c>
      <c r="G470" s="2" t="s">
        <v>8</v>
      </c>
      <c r="H470" s="4">
        <v>0.65</v>
      </c>
    </row>
    <row r="471" spans="1:8" x14ac:dyDescent="0.2">
      <c r="A471" s="8">
        <v>90</v>
      </c>
      <c r="G471" s="2" t="s">
        <v>7</v>
      </c>
      <c r="H471" s="4">
        <v>1.1299999999999999</v>
      </c>
    </row>
    <row r="472" spans="1:8" x14ac:dyDescent="0.2">
      <c r="A472" s="8">
        <v>95</v>
      </c>
      <c r="G472" s="71" t="s">
        <v>95</v>
      </c>
      <c r="H472" s="72">
        <v>1.05</v>
      </c>
    </row>
    <row r="473" spans="1:8" x14ac:dyDescent="0.2">
      <c r="A473" s="8">
        <v>100</v>
      </c>
      <c r="G473" s="2" t="s">
        <v>9</v>
      </c>
      <c r="H473" s="4">
        <v>1.2</v>
      </c>
    </row>
    <row r="474" spans="1:8" x14ac:dyDescent="0.2">
      <c r="G474" s="2" t="s">
        <v>11</v>
      </c>
      <c r="H474" s="4">
        <v>0.85</v>
      </c>
    </row>
    <row r="475" spans="1:8" x14ac:dyDescent="0.2">
      <c r="G475"/>
      <c r="H475"/>
    </row>
    <row r="476" spans="1:8" x14ac:dyDescent="0.2">
      <c r="G476"/>
      <c r="H476"/>
    </row>
  </sheetData>
  <sheetProtection selectLockedCells="1"/>
  <sortState xmlns:xlrd2="http://schemas.microsoft.com/office/spreadsheetml/2017/richdata2" ref="B20:C29">
    <sortCondition ref="B20"/>
  </sortState>
  <mergeCells count="2">
    <mergeCell ref="D39:G39"/>
    <mergeCell ref="D40:G40"/>
  </mergeCells>
  <phoneticPr fontId="0" type="noConversion"/>
  <hyperlinks>
    <hyperlink ref="D39" r:id="rId1" xr:uid="{5BF8F5AA-86A9-4D67-9D79-2710E450321B}"/>
    <hyperlink ref="D40" r:id="rId2" xr:uid="{C8E0C4D6-D90F-4B1F-ABF3-66769819A053}"/>
  </hyperlinks>
  <printOptions horizontalCentered="1" verticalCentered="1" gridLines="1"/>
  <pageMargins left="0.5" right="0.5" top="0.5" bottom="0.5" header="0.5" footer="0.5"/>
  <pageSetup scale="97" orientation="landscape" horizontalDpi="300" verticalDpi="300" r:id="rId3"/>
  <headerFooter alignWithMargins="0">
    <oddFooter>&amp;L&amp;A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Start Here</vt:lpstr>
      <vt:lpstr>Temp Map</vt:lpstr>
      <vt:lpstr>Heat Zone Map</vt:lpstr>
      <vt:lpstr>Quonset House</vt:lpstr>
      <vt:lpstr>Gable House</vt:lpstr>
      <vt:lpstr>Arch house</vt:lpstr>
      <vt:lpstr>Form Data</vt:lpstr>
      <vt:lpstr>'Arch house'!Print_Area</vt:lpstr>
      <vt:lpstr>'Form Data'!Print_Area</vt:lpstr>
      <vt:lpstr>'Gable House'!Print_Area</vt:lpstr>
      <vt:lpstr>'Heat Zone Map'!Print_Area</vt:lpstr>
      <vt:lpstr>'Quonset House'!Print_Area</vt:lpstr>
      <vt:lpstr>'Start Here'!Print_Area</vt:lpstr>
      <vt:lpstr>'Temp Map'!Print_Area</vt:lpstr>
    </vt:vector>
  </TitlesOfParts>
  <Company>L. B. White Co.,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Sprester</dc:creator>
  <cp:lastModifiedBy>Erin Sprester</cp:lastModifiedBy>
  <cp:lastPrinted>2019-08-14T19:39:10Z</cp:lastPrinted>
  <dcterms:created xsi:type="dcterms:W3CDTF">2002-07-25T15:35:56Z</dcterms:created>
  <dcterms:modified xsi:type="dcterms:W3CDTF">2023-07-20T15:19:13Z</dcterms:modified>
</cp:coreProperties>
</file>